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op\Desktop\공공건축심의\"/>
    </mc:Choice>
  </mc:AlternateContent>
  <xr:revisionPtr revIDLastSave="0" documentId="13_ncr:1_{4308E303-050E-401C-8D08-FA0F2283AF03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안내" sheetId="5" r:id="rId1"/>
    <sheet name="입력" sheetId="3" r:id="rId2"/>
    <sheet name="출력" sheetId="2" r:id="rId3"/>
    <sheet name="취합" sheetId="1" state="hidden" r:id="rId4"/>
  </sheets>
  <definedNames>
    <definedName name="_xlnm._FilterDatabase" localSheetId="0" hidden="1">#REF!</definedName>
    <definedName name="_xlnm._FilterDatabase" localSheetId="1" hidden="1">#REF!</definedName>
    <definedName name="_xlnm._FilterDatabase" hidden="1">#REF!</definedName>
    <definedName name="_xlnm.Print_Area" localSheetId="3">취합!#REF!</definedName>
    <definedName name="_xlnm.Print_Titles" localSheetId="3">취합!#REF!</definedName>
  </definedNames>
  <calcPr calcId="191029"/>
</workbook>
</file>

<file path=xl/calcChain.xml><?xml version="1.0" encoding="utf-8"?>
<calcChain xmlns="http://schemas.openxmlformats.org/spreadsheetml/2006/main">
  <c r="H34" i="2" l="1"/>
  <c r="D4" i="2"/>
  <c r="H75" i="3" l="1"/>
  <c r="H2" i="1" l="1"/>
  <c r="D22" i="2"/>
  <c r="D21" i="2"/>
  <c r="D20" i="2"/>
  <c r="D19" i="2"/>
  <c r="V2" i="1" l="1"/>
  <c r="U2" i="1"/>
  <c r="W2" i="1"/>
  <c r="S2" i="1"/>
  <c r="R2" i="1"/>
  <c r="L2" i="1"/>
  <c r="C11" i="2"/>
  <c r="C12" i="2"/>
  <c r="J76" i="2"/>
  <c r="H76" i="2"/>
  <c r="F76" i="2"/>
  <c r="E76" i="2"/>
  <c r="C76" i="2"/>
  <c r="J75" i="2"/>
  <c r="H75" i="2"/>
  <c r="F75" i="2"/>
  <c r="E75" i="2"/>
  <c r="C75" i="2"/>
  <c r="J74" i="2"/>
  <c r="H74" i="2"/>
  <c r="F74" i="2"/>
  <c r="E74" i="2"/>
  <c r="C74" i="2"/>
  <c r="J73" i="2"/>
  <c r="H73" i="2"/>
  <c r="F73" i="2"/>
  <c r="E73" i="2"/>
  <c r="C73" i="2"/>
  <c r="J72" i="2"/>
  <c r="H72" i="2"/>
  <c r="F72" i="2"/>
  <c r="E72" i="2"/>
  <c r="C72" i="2"/>
  <c r="J71" i="2"/>
  <c r="H71" i="2"/>
  <c r="F71" i="2"/>
  <c r="E71" i="2"/>
  <c r="C71" i="2"/>
  <c r="J70" i="2"/>
  <c r="H70" i="2"/>
  <c r="F70" i="2"/>
  <c r="E70" i="2"/>
  <c r="C70" i="2"/>
  <c r="J69" i="2"/>
  <c r="H69" i="2"/>
  <c r="F69" i="2"/>
  <c r="E69" i="2"/>
  <c r="C69" i="2"/>
  <c r="J68" i="2"/>
  <c r="H68" i="2"/>
  <c r="F68" i="2"/>
  <c r="E68" i="2"/>
  <c r="C68" i="2"/>
  <c r="J67" i="2"/>
  <c r="H67" i="2"/>
  <c r="F67" i="2"/>
  <c r="E67" i="2"/>
  <c r="C67" i="2"/>
  <c r="J66" i="2"/>
  <c r="H66" i="2"/>
  <c r="F66" i="2"/>
  <c r="E66" i="2"/>
  <c r="C66" i="2"/>
  <c r="J65" i="2"/>
  <c r="H65" i="2"/>
  <c r="F65" i="2"/>
  <c r="E65" i="2"/>
  <c r="C65" i="2"/>
  <c r="J64" i="2"/>
  <c r="H64" i="2"/>
  <c r="F64" i="2"/>
  <c r="E64" i="2"/>
  <c r="C64" i="2"/>
  <c r="J63" i="2"/>
  <c r="H63" i="2"/>
  <c r="F63" i="2"/>
  <c r="E63" i="2"/>
  <c r="C63" i="2"/>
  <c r="J62" i="2"/>
  <c r="H62" i="2"/>
  <c r="F62" i="2"/>
  <c r="E62" i="2"/>
  <c r="C62" i="2"/>
  <c r="J58" i="2"/>
  <c r="H58" i="2"/>
  <c r="F58" i="2"/>
  <c r="E58" i="2"/>
  <c r="C58" i="2"/>
  <c r="J57" i="2"/>
  <c r="H57" i="2"/>
  <c r="F57" i="2"/>
  <c r="E57" i="2"/>
  <c r="C57" i="2"/>
  <c r="J56" i="2"/>
  <c r="H56" i="2"/>
  <c r="F56" i="2"/>
  <c r="E56" i="2"/>
  <c r="C56" i="2"/>
  <c r="J55" i="2"/>
  <c r="H55" i="2"/>
  <c r="F55" i="2"/>
  <c r="E55" i="2"/>
  <c r="C55" i="2"/>
  <c r="J54" i="2"/>
  <c r="H54" i="2"/>
  <c r="F54" i="2"/>
  <c r="E54" i="2"/>
  <c r="C54" i="2"/>
  <c r="J53" i="2"/>
  <c r="H53" i="2"/>
  <c r="F53" i="2"/>
  <c r="E53" i="2"/>
  <c r="C53" i="2"/>
  <c r="J52" i="2"/>
  <c r="H52" i="2"/>
  <c r="F52" i="2"/>
  <c r="E52" i="2"/>
  <c r="C52" i="2"/>
  <c r="J51" i="2"/>
  <c r="H51" i="2"/>
  <c r="F51" i="2"/>
  <c r="E51" i="2"/>
  <c r="C51" i="2"/>
  <c r="J50" i="2"/>
  <c r="H50" i="2"/>
  <c r="F50" i="2"/>
  <c r="E50" i="2"/>
  <c r="C50" i="2"/>
  <c r="J49" i="2"/>
  <c r="H49" i="2"/>
  <c r="F49" i="2"/>
  <c r="E49" i="2"/>
  <c r="C49" i="2"/>
  <c r="J48" i="2"/>
  <c r="H48" i="2"/>
  <c r="F48" i="2"/>
  <c r="E48" i="2"/>
  <c r="C48" i="2"/>
  <c r="J47" i="2"/>
  <c r="H47" i="2"/>
  <c r="F47" i="2"/>
  <c r="E47" i="2"/>
  <c r="C47" i="2"/>
  <c r="J46" i="2"/>
  <c r="H46" i="2"/>
  <c r="F46" i="2"/>
  <c r="E46" i="2"/>
  <c r="C46" i="2"/>
  <c r="J45" i="2"/>
  <c r="H45" i="2"/>
  <c r="F45" i="2"/>
  <c r="E45" i="2"/>
  <c r="C45" i="2"/>
  <c r="J44" i="2"/>
  <c r="H44" i="2"/>
  <c r="F44" i="2"/>
  <c r="E44" i="2"/>
  <c r="C44" i="2"/>
  <c r="J43" i="2"/>
  <c r="H43" i="2"/>
  <c r="F43" i="2"/>
  <c r="E43" i="2"/>
  <c r="C43" i="2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J61" i="2"/>
  <c r="H61" i="2"/>
  <c r="F61" i="2"/>
  <c r="E61" i="2"/>
  <c r="C61" i="2"/>
  <c r="J60" i="2"/>
  <c r="H60" i="2"/>
  <c r="F60" i="2"/>
  <c r="E60" i="2"/>
  <c r="C60" i="2"/>
  <c r="J42" i="2"/>
  <c r="H42" i="2"/>
  <c r="F42" i="2"/>
  <c r="E42" i="2"/>
  <c r="C42" i="2"/>
  <c r="J31" i="2"/>
  <c r="J30" i="2"/>
  <c r="J29" i="2"/>
  <c r="H31" i="2"/>
  <c r="H30" i="2"/>
  <c r="H29" i="2"/>
  <c r="F31" i="2"/>
  <c r="F30" i="2"/>
  <c r="F29" i="2"/>
  <c r="E31" i="2"/>
  <c r="E30" i="2"/>
  <c r="E29" i="2"/>
  <c r="C31" i="2"/>
  <c r="C30" i="2"/>
  <c r="C29" i="2"/>
  <c r="J26" i="2"/>
  <c r="J25" i="2"/>
  <c r="J24" i="2"/>
  <c r="H26" i="2"/>
  <c r="H25" i="2"/>
  <c r="H24" i="2"/>
  <c r="F26" i="2"/>
  <c r="F25" i="2"/>
  <c r="F24" i="2"/>
  <c r="E26" i="2"/>
  <c r="E25" i="2"/>
  <c r="E24" i="2"/>
  <c r="C26" i="2"/>
  <c r="C25" i="2"/>
  <c r="J4" i="2"/>
  <c r="G7" i="2"/>
  <c r="J12" i="2"/>
  <c r="J11" i="2"/>
  <c r="J10" i="2"/>
  <c r="H12" i="2"/>
  <c r="H11" i="2"/>
  <c r="H10" i="2"/>
  <c r="F12" i="2"/>
  <c r="F11" i="2"/>
  <c r="F10" i="2"/>
  <c r="D12" i="2"/>
  <c r="D11" i="2"/>
  <c r="D10" i="2"/>
  <c r="H16" i="2"/>
  <c r="H15" i="2"/>
  <c r="H14" i="2"/>
  <c r="D16" i="2"/>
  <c r="D15" i="2"/>
  <c r="D14" i="2"/>
  <c r="C16" i="2"/>
  <c r="C15" i="2"/>
  <c r="C14" i="2"/>
  <c r="C24" i="2"/>
  <c r="H56" i="3"/>
  <c r="I75" i="3" s="1"/>
  <c r="H57" i="3"/>
  <c r="H58" i="3"/>
  <c r="H59" i="3"/>
  <c r="B102" i="3"/>
  <c r="H35" i="2" s="1"/>
  <c r="Q2" i="1" l="1"/>
  <c r="P2" i="1"/>
  <c r="M2" i="1"/>
  <c r="K2" i="1"/>
  <c r="T2" i="1" l="1"/>
  <c r="J2" i="1"/>
  <c r="O2" i="1"/>
  <c r="I2" i="1"/>
  <c r="G2" i="1"/>
  <c r="F2" i="1"/>
  <c r="C2" i="1"/>
  <c r="E2" i="1"/>
  <c r="J17" i="2"/>
  <c r="I17" i="2" s="1"/>
  <c r="G6" i="2"/>
  <c r="H17" i="2"/>
  <c r="G17" i="2" s="1"/>
  <c r="E17" i="2"/>
  <c r="D17" i="2" s="1"/>
  <c r="D18" i="2"/>
  <c r="C10" i="2"/>
  <c r="J8" i="2"/>
  <c r="J7" i="2"/>
  <c r="D8" i="2"/>
  <c r="D7" i="2"/>
  <c r="D6" i="2"/>
  <c r="G5" i="2"/>
  <c r="D5" i="2"/>
  <c r="G4" i="2"/>
  <c r="J3" i="2"/>
  <c r="C3" i="2"/>
  <c r="J2" i="2"/>
  <c r="G2" i="2"/>
  <c r="C2" i="2"/>
  <c r="I76" i="3" l="1"/>
  <c r="N2" i="1" s="1"/>
</calcChain>
</file>

<file path=xl/sharedStrings.xml><?xml version="1.0" encoding="utf-8"?>
<sst xmlns="http://schemas.openxmlformats.org/spreadsheetml/2006/main" count="326" uniqueCount="248">
  <si>
    <t>휴대폰</t>
  </si>
  <si>
    <t>경력</t>
  </si>
  <si>
    <t>소속
(직장)</t>
  </si>
  <si>
    <t>성별</t>
  </si>
  <si>
    <t>분야</t>
  </si>
  <si>
    <t>이름</t>
  </si>
  <si>
    <t>성명</t>
  </si>
  <si>
    <t>생년월일</t>
  </si>
  <si>
    <t>자택주소</t>
  </si>
  <si>
    <t>우편번호</t>
  </si>
  <si>
    <t>연락처</t>
  </si>
  <si>
    <t>자택</t>
  </si>
  <si>
    <t>직장</t>
  </si>
  <si>
    <t>팩스</t>
  </si>
  <si>
    <t>E-mail</t>
  </si>
  <si>
    <t>직장명</t>
  </si>
  <si>
    <t>부서명</t>
  </si>
  <si>
    <t>직위</t>
  </si>
  <si>
    <t>직급</t>
  </si>
  <si>
    <t>담당업무</t>
  </si>
  <si>
    <t>주소</t>
  </si>
  <si>
    <t>학력</t>
  </si>
  <si>
    <t>학위구분</t>
  </si>
  <si>
    <t>학위취득년월</t>
  </si>
  <si>
    <t>전공분야</t>
  </si>
  <si>
    <t>졸업구분</t>
  </si>
  <si>
    <t>취득년월</t>
  </si>
  <si>
    <t>인가, 관리기관</t>
  </si>
  <si>
    <t>해당요건</t>
  </si>
  <si>
    <t>(각 택일)</t>
  </si>
  <si>
    <t xml:space="preserve">전문분야 </t>
  </si>
  <si>
    <t>근 무 기 간</t>
  </si>
  <si>
    <t>주요 업무</t>
  </si>
  <si>
    <t>활 동 기 간</t>
  </si>
  <si>
    <t>소관기관</t>
  </si>
  <si>
    <t>상기 내용이 허위로 밝혀지는 경우에는 민, 형사상의 모든 책임을 질 것을 서약합니다.</t>
  </si>
  <si>
    <t>개인정보제공 동의서</t>
  </si>
  <si>
    <t>- 아 래 -</t>
  </si>
  <si>
    <t>1. 수집이용목적 : 후보자 서류심사 및 위원회 운용</t>
  </si>
  <si>
    <t>2. 개인정보항목 : 후보자 등록신청서의 각 항목</t>
  </si>
  <si>
    <t>위원회-1</t>
    <phoneticPr fontId="1" type="noConversion"/>
  </si>
  <si>
    <t>위원회-2</t>
  </si>
  <si>
    <t>위원회-3</t>
  </si>
  <si>
    <t>위원회-4</t>
  </si>
  <si>
    <t>경력-6</t>
  </si>
  <si>
    <t>경력-7</t>
  </si>
  <si>
    <t>경력-8</t>
  </si>
  <si>
    <t>경력-9</t>
  </si>
  <si>
    <t>경력-10</t>
  </si>
  <si>
    <t>전문분야</t>
    <phoneticPr fontId="1" type="noConversion"/>
  </si>
  <si>
    <t>해당요건</t>
    <phoneticPr fontId="1" type="noConversion"/>
  </si>
  <si>
    <t>근무기간(시작)</t>
    <phoneticPr fontId="1" type="noConversion"/>
  </si>
  <si>
    <t>근무처</t>
    <phoneticPr fontId="1" type="noConversion"/>
  </si>
  <si>
    <t>주요업무</t>
    <phoneticPr fontId="1" type="noConversion"/>
  </si>
  <si>
    <t>경력-1</t>
    <phoneticPr fontId="1" type="noConversion"/>
  </si>
  <si>
    <t>경력-2</t>
    <phoneticPr fontId="1" type="noConversion"/>
  </si>
  <si>
    <t>경력-3</t>
    <phoneticPr fontId="1" type="noConversion"/>
  </si>
  <si>
    <t>경력-4</t>
    <phoneticPr fontId="1" type="noConversion"/>
  </si>
  <si>
    <t>경력-5</t>
    <phoneticPr fontId="1" type="noConversion"/>
  </si>
  <si>
    <t>건축계획 및 설계</t>
    <phoneticPr fontId="1" type="noConversion"/>
  </si>
  <si>
    <t>도시계획</t>
    <phoneticPr fontId="1" type="noConversion"/>
  </si>
  <si>
    <t>조경</t>
    <phoneticPr fontId="1" type="noConversion"/>
  </si>
  <si>
    <t>요약</t>
    <phoneticPr fontId="1" type="noConversion"/>
  </si>
  <si>
    <t>출신학교</t>
    <phoneticPr fontId="1" type="noConversion"/>
  </si>
  <si>
    <t>1. 기본정보</t>
    <phoneticPr fontId="1" type="noConversion"/>
  </si>
  <si>
    <t>2. 자택주소</t>
    <phoneticPr fontId="1" type="noConversion"/>
  </si>
  <si>
    <t>3. 연락처</t>
    <phoneticPr fontId="1" type="noConversion"/>
  </si>
  <si>
    <t>4. 직장</t>
    <phoneticPr fontId="1" type="noConversion"/>
  </si>
  <si>
    <t>구분</t>
    <phoneticPr fontId="1" type="noConversion"/>
  </si>
  <si>
    <t>자격증1</t>
    <phoneticPr fontId="1" type="noConversion"/>
  </si>
  <si>
    <t>자격증2</t>
  </si>
  <si>
    <t>자격증3</t>
  </si>
  <si>
    <t>010-1234-1234</t>
    <phoneticPr fontId="1" type="noConversion"/>
  </si>
  <si>
    <t>자격증명</t>
    <phoneticPr fontId="1" type="noConversion"/>
  </si>
  <si>
    <t>7. 전문분야 및 해당요건</t>
    <phoneticPr fontId="1" type="noConversion"/>
  </si>
  <si>
    <t>8. 경력</t>
    <phoneticPr fontId="1" type="noConversion"/>
  </si>
  <si>
    <t>성별</t>
    <phoneticPr fontId="1" type="noConversion"/>
  </si>
  <si>
    <t>남</t>
    <phoneticPr fontId="1" type="noConversion"/>
  </si>
  <si>
    <t>여</t>
    <phoneticPr fontId="1" type="noConversion"/>
  </si>
  <si>
    <t>구분</t>
    <phoneticPr fontId="1" type="noConversion"/>
  </si>
  <si>
    <t>근무기간(끝)</t>
    <phoneticPr fontId="1" type="noConversion"/>
  </si>
  <si>
    <t>직위</t>
    <phoneticPr fontId="1" type="noConversion"/>
  </si>
  <si>
    <t>활동기간(시작)</t>
    <phoneticPr fontId="1" type="noConversion"/>
  </si>
  <si>
    <t>활동기간(끝)</t>
    <phoneticPr fontId="1" type="noConversion"/>
  </si>
  <si>
    <t>위원회명</t>
    <phoneticPr fontId="1" type="noConversion"/>
  </si>
  <si>
    <t>소관기관</t>
    <phoneticPr fontId="1" type="noConversion"/>
  </si>
  <si>
    <t>위원회-5</t>
  </si>
  <si>
    <t>위원회-6</t>
  </si>
  <si>
    <t>위원회-7</t>
  </si>
  <si>
    <t>위원회-8</t>
  </si>
  <si>
    <t>위원회-9</t>
  </si>
  <si>
    <t>위원회-10</t>
  </si>
  <si>
    <t>현재</t>
    <phoneticPr fontId="1" type="noConversion"/>
  </si>
  <si>
    <t>대리</t>
    <phoneticPr fontId="1" type="noConversion"/>
  </si>
  <si>
    <t>건축설계</t>
    <phoneticPr fontId="1" type="noConversion"/>
  </si>
  <si>
    <t>ㅇㅇ위원회</t>
    <phoneticPr fontId="1" type="noConversion"/>
  </si>
  <si>
    <t>국토교통부</t>
    <phoneticPr fontId="1" type="noConversion"/>
  </si>
  <si>
    <t>ㅇㅇ심의</t>
    <phoneticPr fontId="1" type="noConversion"/>
  </si>
  <si>
    <t>팀장</t>
    <phoneticPr fontId="1" type="noConversion"/>
  </si>
  <si>
    <t>~</t>
    <phoneticPr fontId="1" type="noConversion"/>
  </si>
  <si>
    <t>근무처</t>
    <phoneticPr fontId="1" type="noConversion"/>
  </si>
  <si>
    <t>위원회명</t>
    <phoneticPr fontId="1" type="noConversion"/>
  </si>
  <si>
    <t>자격증명</t>
    <phoneticPr fontId="1" type="noConversion"/>
  </si>
  <si>
    <t>전공분야</t>
    <phoneticPr fontId="1" type="noConversion"/>
  </si>
  <si>
    <t>출신학교</t>
    <phoneticPr fontId="1" type="noConversion"/>
  </si>
  <si>
    <t>공공건축심의위원회 후보자 등록신청서</t>
  </si>
  <si>
    <t>자격증 
보유현황</t>
    <phoneticPr fontId="1" type="noConversion"/>
  </si>
  <si>
    <t>전문분야
및
해당요건</t>
    <phoneticPr fontId="1" type="noConversion"/>
  </si>
  <si>
    <t>타 위원회
활동</t>
    <phoneticPr fontId="1" type="noConversion"/>
  </si>
  <si>
    <t>모집공고일</t>
    <phoneticPr fontId="1" type="noConversion"/>
  </si>
  <si>
    <t>사원</t>
    <phoneticPr fontId="1" type="noConversion"/>
  </si>
  <si>
    <t>*경력산정</t>
    <phoneticPr fontId="1" type="noConversion"/>
  </si>
  <si>
    <t>근무일수</t>
    <phoneticPr fontId="1" type="noConversion"/>
  </si>
  <si>
    <t>근무년수</t>
    <phoneticPr fontId="1" type="noConversion"/>
  </si>
  <si>
    <t>합계</t>
    <phoneticPr fontId="1" type="noConversion"/>
  </si>
  <si>
    <t>학사</t>
    <phoneticPr fontId="1" type="noConversion"/>
  </si>
  <si>
    <t>석사</t>
    <phoneticPr fontId="1" type="noConversion"/>
  </si>
  <si>
    <t>박사</t>
    <phoneticPr fontId="1" type="noConversion"/>
  </si>
  <si>
    <t>연번</t>
    <phoneticPr fontId="4" type="noConversion"/>
  </si>
  <si>
    <t>출생년도</t>
    <phoneticPr fontId="4" type="noConversion"/>
  </si>
  <si>
    <t>요건</t>
    <phoneticPr fontId="4" type="noConversion"/>
  </si>
  <si>
    <t>전화번호(핸드폰)</t>
    <phoneticPr fontId="4" type="noConversion"/>
  </si>
  <si>
    <t>전화번호(직장)</t>
    <phoneticPr fontId="4" type="noConversion"/>
  </si>
  <si>
    <t>팩스</t>
    <phoneticPr fontId="4" type="noConversion"/>
  </si>
  <si>
    <t>이메일</t>
    <phoneticPr fontId="4" type="noConversion"/>
  </si>
  <si>
    <t>우편번호(직장)</t>
    <phoneticPr fontId="4" type="noConversion"/>
  </si>
  <si>
    <t>주소(직장)</t>
    <phoneticPr fontId="4" type="noConversion"/>
  </si>
  <si>
    <t>경력(2023.4.기준)</t>
    <phoneticPr fontId="4" type="noConversion"/>
  </si>
  <si>
    <t>직위(2023.4.기준)</t>
    <phoneticPr fontId="4" type="noConversion"/>
  </si>
  <si>
    <t>박사(전공)</t>
    <phoneticPr fontId="4" type="noConversion"/>
  </si>
  <si>
    <t>석사(전공)</t>
    <phoneticPr fontId="4" type="noConversion"/>
  </si>
  <si>
    <t>학사(전공)</t>
    <phoneticPr fontId="4" type="noConversion"/>
  </si>
  <si>
    <t>자격증1</t>
    <phoneticPr fontId="4" type="noConversion"/>
  </si>
  <si>
    <t>자격증2</t>
    <phoneticPr fontId="4" type="noConversion"/>
  </si>
  <si>
    <t>자격증3</t>
    <phoneticPr fontId="4" type="noConversion"/>
  </si>
  <si>
    <t>접수번호</t>
    <phoneticPr fontId="1" type="noConversion"/>
  </si>
  <si>
    <t>9. 타 위원회 활동</t>
    <phoneticPr fontId="1" type="noConversion"/>
  </si>
  <si>
    <t>[자료입력]</t>
    <phoneticPr fontId="1" type="noConversion"/>
  </si>
  <si>
    <t>*목록에서 선택</t>
    <phoneticPr fontId="1" type="noConversion"/>
  </si>
  <si>
    <t>(서명)</t>
    <phoneticPr fontId="1" type="noConversion"/>
  </si>
  <si>
    <t>☞ 추가내용 별지 이용</t>
    <phoneticPr fontId="1" type="noConversion"/>
  </si>
  <si>
    <t>[별지]</t>
    <phoneticPr fontId="1" type="noConversion"/>
  </si>
  <si>
    <t>11기관</t>
    <phoneticPr fontId="1" type="noConversion"/>
  </si>
  <si>
    <t>22기관</t>
    <phoneticPr fontId="1" type="noConversion"/>
  </si>
  <si>
    <t>33기관</t>
    <phoneticPr fontId="1" type="noConversion"/>
  </si>
  <si>
    <t>11심의</t>
    <phoneticPr fontId="1" type="noConversion"/>
  </si>
  <si>
    <t>22심의</t>
    <phoneticPr fontId="1" type="noConversion"/>
  </si>
  <si>
    <t>33심의</t>
    <phoneticPr fontId="1" type="noConversion"/>
  </si>
  <si>
    <t>경력-11</t>
  </si>
  <si>
    <t>경력-12</t>
  </si>
  <si>
    <t>경력-13</t>
  </si>
  <si>
    <t>경력-14</t>
  </si>
  <si>
    <t>경력-15</t>
  </si>
  <si>
    <t>경력-16</t>
  </si>
  <si>
    <t>경력-17</t>
  </si>
  <si>
    <t>경력-18</t>
  </si>
  <si>
    <t>경력-19</t>
  </si>
  <si>
    <t>경력-20</t>
  </si>
  <si>
    <t>위원회-11</t>
  </si>
  <si>
    <t>위원회-12</t>
  </si>
  <si>
    <t>위원회-13</t>
  </si>
  <si>
    <t>위원회-14</t>
  </si>
  <si>
    <t>위원회-15</t>
  </si>
  <si>
    <t>위원회-16</t>
  </si>
  <si>
    <t>위원회-17</t>
  </si>
  <si>
    <t>위원회-18</t>
  </si>
  <si>
    <t>위원회-19</t>
  </si>
  <si>
    <t>위원회-20</t>
  </si>
  <si>
    <t>성명*</t>
    <phoneticPr fontId="1" type="noConversion"/>
  </si>
  <si>
    <t>성별*</t>
    <phoneticPr fontId="1" type="noConversion"/>
  </si>
  <si>
    <t>생년월일*</t>
    <phoneticPr fontId="1" type="noConversion"/>
  </si>
  <si>
    <t>우편번호*</t>
    <phoneticPr fontId="1" type="noConversion"/>
  </si>
  <si>
    <t>주소*</t>
    <phoneticPr fontId="1" type="noConversion"/>
  </si>
  <si>
    <t>자택*</t>
    <phoneticPr fontId="1" type="noConversion"/>
  </si>
  <si>
    <t>직장*</t>
    <phoneticPr fontId="1" type="noConversion"/>
  </si>
  <si>
    <t>휴대폰*</t>
    <phoneticPr fontId="1" type="noConversion"/>
  </si>
  <si>
    <t>E-mail*</t>
    <phoneticPr fontId="1" type="noConversion"/>
  </si>
  <si>
    <t>직장명*</t>
    <phoneticPr fontId="1" type="noConversion"/>
  </si>
  <si>
    <t>부서명*</t>
    <phoneticPr fontId="1" type="noConversion"/>
  </si>
  <si>
    <t>담당업무*</t>
    <phoneticPr fontId="1" type="noConversion"/>
  </si>
  <si>
    <t>전문분야*</t>
    <phoneticPr fontId="1" type="noConversion"/>
  </si>
  <si>
    <t>해당요건*</t>
    <phoneticPr fontId="1" type="noConversion"/>
  </si>
  <si>
    <t>작성일*</t>
    <phoneticPr fontId="1" type="noConversion"/>
  </si>
  <si>
    <t>작성자(서명인)*</t>
    <phoneticPr fontId="1" type="noConversion"/>
  </si>
  <si>
    <t>직위*</t>
    <phoneticPr fontId="1" type="noConversion"/>
  </si>
  <si>
    <t>*최근경력부터 입력, 최대20개</t>
    <phoneticPr fontId="1" type="noConversion"/>
  </si>
  <si>
    <t>*최근활동부터 입력, 최대20개</t>
    <phoneticPr fontId="1" type="noConversion"/>
  </si>
  <si>
    <t>양식 수정 금지 : 열,행 삽입 및 삭제 등</t>
    <phoneticPr fontId="1" type="noConversion"/>
  </si>
  <si>
    <t>(*)표시 항목은 필수입력</t>
    <phoneticPr fontId="1" type="noConversion"/>
  </si>
  <si>
    <t>현재 시트('입력')에서만 자료 입력, '출력'시트에는 입력금지</t>
    <phoneticPr fontId="1" type="noConversion"/>
  </si>
  <si>
    <t>5. 학력</t>
    <phoneticPr fontId="1" type="noConversion"/>
  </si>
  <si>
    <t>6. 자격증 보유현황</t>
    <phoneticPr fontId="1" type="noConversion"/>
  </si>
  <si>
    <t>*최대3개까지 입력</t>
    <phoneticPr fontId="1" type="noConversion"/>
  </si>
  <si>
    <t>11사무소</t>
    <phoneticPr fontId="1" type="noConversion"/>
  </si>
  <si>
    <t>22사무소</t>
    <phoneticPr fontId="1" type="noConversion"/>
  </si>
  <si>
    <t>33사무소</t>
    <phoneticPr fontId="1" type="noConversion"/>
  </si>
  <si>
    <t>남</t>
  </si>
  <si>
    <t>aaa@korea.kr</t>
    <phoneticPr fontId="1" type="noConversion"/>
  </si>
  <si>
    <t>10. 작성자</t>
    <phoneticPr fontId="1" type="noConversion"/>
  </si>
  <si>
    <t>1. 자료입력</t>
    <phoneticPr fontId="1" type="noConversion"/>
  </si>
  <si>
    <t>☞ '입력' 시트</t>
    <phoneticPr fontId="1" type="noConversion"/>
  </si>
  <si>
    <t>☞ '출력' 시트</t>
    <phoneticPr fontId="1" type="noConversion"/>
  </si>
  <si>
    <t>2. 최종출력</t>
    <phoneticPr fontId="1" type="noConversion"/>
  </si>
  <si>
    <t>방식-1. 수기서명</t>
    <phoneticPr fontId="1" type="noConversion"/>
  </si>
  <si>
    <t>방식-2. 전자서명</t>
    <phoneticPr fontId="1" type="noConversion"/>
  </si>
  <si>
    <t>1) '입력' 시트 1~10번항목 입력</t>
    <phoneticPr fontId="1" type="noConversion"/>
  </si>
  <si>
    <t>&lt;입력 및 출력 방법(예시)&gt;</t>
    <phoneticPr fontId="1" type="noConversion"/>
  </si>
  <si>
    <t>2) '출력' 시트 인쇄 및 서명, 스캔</t>
    <phoneticPr fontId="1" type="noConversion"/>
  </si>
  <si>
    <t>3) 원본 파일(현재 엑셀파일) 및 스캔본(PDF) 이메일로 송부</t>
    <phoneticPr fontId="1" type="noConversion"/>
  </si>
  <si>
    <t>1) '입력' 시트 1~10번항목 입력</t>
    <phoneticPr fontId="1" type="noConversion"/>
  </si>
  <si>
    <t>3) 원본 파일(현재 엑셀파일) 및 서명본(PDF) 송부 이메일로 송부</t>
    <phoneticPr fontId="1" type="noConversion"/>
  </si>
  <si>
    <t>'공공건축심의위원회 후보자 등록신청서' 작성 안내</t>
    <phoneticPr fontId="1" type="noConversion"/>
  </si>
  <si>
    <t>내부</t>
    <phoneticPr fontId="1" type="noConversion"/>
  </si>
  <si>
    <t>외부</t>
    <phoneticPr fontId="1" type="noConversion"/>
  </si>
  <si>
    <t>제1호(건축사)</t>
    <phoneticPr fontId="1" type="noConversion"/>
  </si>
  <si>
    <t>제2호(기술사)</t>
    <phoneticPr fontId="1" type="noConversion"/>
  </si>
  <si>
    <t>제3호(교수)</t>
    <phoneticPr fontId="1" type="noConversion"/>
  </si>
  <si>
    <t>제4호(박사)</t>
    <phoneticPr fontId="1" type="noConversion"/>
  </si>
  <si>
    <t>제5호(조달청)</t>
    <phoneticPr fontId="1" type="noConversion"/>
  </si>
  <si>
    <t>「국가기술자격법」에 따른 도시 또는 조경 분야의 기술사 자격을 보유하고 경력 10년 이상</t>
  </si>
  <si>
    <t>「건축사법」에 따른 건축사 자격을 보유하고 경력 10년 이상</t>
  </si>
  <si>
    <t>「건축사법」에 따른 건축사 자격을 보유하고 경력 10년 이상</t>
    <phoneticPr fontId="1" type="noConversion"/>
  </si>
  <si>
    <t>「국가기술자격법」에 따른 도시 또는 조경 분야의 기술사 자격을 보유하고 경력 10년 이상</t>
    <phoneticPr fontId="1" type="noConversion"/>
  </si>
  <si>
    <t>「고등교육법」제2조에 따른 학교에 재직 중인 부교수 이상인 자로서 경력 10년 이상</t>
  </si>
  <si>
    <t>「고등교육법」제2조에 따른 학교에 재직 중인 부교수 이상인 자로서 경력 10년 이상</t>
    <phoneticPr fontId="1" type="noConversion"/>
  </si>
  <si>
    <t>건축 관련 공인된 연구기관에 재직중인 박사 학위 소지자로서 경력 10년 이상</t>
  </si>
  <si>
    <t>건축 관련 공인된 연구기관에 재직중인 박사 학위 소지자로서 경력 10년 이상</t>
    <phoneticPr fontId="1" type="noConversion"/>
  </si>
  <si>
    <t>건축계획, 건축설계, 도시 또는 조경 분야 경력 10년 이상의 조달청 소속 5급 이상 기술직렬 공무원</t>
  </si>
  <si>
    <t>건축계획, 건축설계, 도시 또는 조경 분야 경력 10년 이상의 조달청 소속 5급 이상 기술직렬 공무원</t>
    <phoneticPr fontId="1" type="noConversion"/>
  </si>
  <si>
    <t>접수일</t>
    <phoneticPr fontId="1" type="noConversion"/>
  </si>
  <si>
    <t>2) '출력' 시트에 서명추가 → PDF내보내기([파일]-[저장/보내기]-파일형식[PDF/XPS문서만들기])</t>
    <phoneticPr fontId="1" type="noConversion"/>
  </si>
  <si>
    <t>한국산업인력공단1</t>
    <phoneticPr fontId="1" type="noConversion"/>
  </si>
  <si>
    <t>건축학1</t>
    <phoneticPr fontId="1" type="noConversion"/>
  </si>
  <si>
    <t>ㅇㅇ대학교1</t>
    <phoneticPr fontId="1" type="noConversion"/>
  </si>
  <si>
    <t>졸업1</t>
    <phoneticPr fontId="1" type="noConversion"/>
  </si>
  <si>
    <t>사무관</t>
    <phoneticPr fontId="1" type="noConversion"/>
  </si>
  <si>
    <t>000-000-0000</t>
    <phoneticPr fontId="1" type="noConversion"/>
  </si>
  <si>
    <t>이해경</t>
    <phoneticPr fontId="1" type="noConversion"/>
  </si>
  <si>
    <t>전남광주통합특별시</t>
    <phoneticPr fontId="1" type="noConversion"/>
  </si>
  <si>
    <t>서해지방해양경찰청</t>
    <phoneticPr fontId="1" type="noConversion"/>
  </si>
  <si>
    <t>건축계획 및 설계</t>
  </si>
  <si>
    <t>건축사</t>
    <phoneticPr fontId="1" type="noConversion"/>
  </si>
  <si>
    <t>기획운영과</t>
    <phoneticPr fontId="1" type="noConversion"/>
  </si>
  <si>
    <t>과장</t>
    <phoneticPr fontId="1" type="noConversion"/>
  </si>
  <si>
    <t>사업관리</t>
    <phoneticPr fontId="1" type="noConversion"/>
  </si>
  <si>
    <t xml:space="preserve">전남광주통합특별시 </t>
    <phoneticPr fontId="1" type="noConversion"/>
  </si>
  <si>
    <t>서해지방해양경찰청장 귀하</t>
    <phoneticPr fontId="1" type="noConversion"/>
  </si>
  <si>
    <r>
      <t xml:space="preserve">본인은 서해지방해양경찰청 공공건축심의위원회 후보자 등록에 있어 아래와 같이 본인에 대한 개인 정보를 수집할 필요가 있다는 것을 이해하고 있으며, 이를 위해 </t>
    </r>
    <r>
      <rPr>
        <sz val="11"/>
        <color rgb="FF000000"/>
        <rFont val="Noto Sans KR"/>
        <family val="3"/>
        <charset val="129"/>
      </rPr>
      <t>｢</t>
    </r>
    <r>
      <rPr>
        <sz val="11"/>
        <color rgb="FF000000"/>
        <rFont val="맑은 고딕"/>
        <family val="3"/>
        <charset val="129"/>
      </rPr>
      <t>개인정보 보호법</t>
    </r>
    <r>
      <rPr>
        <sz val="11"/>
        <color rgb="FF000000"/>
        <rFont val="Noto Sans KR"/>
        <family val="3"/>
        <charset val="129"/>
      </rPr>
      <t>｣</t>
    </r>
    <r>
      <rPr>
        <sz val="11"/>
        <color rgb="FF000000"/>
        <rFont val="맑은 고딕"/>
        <family val="3"/>
        <charset val="129"/>
      </rPr>
      <t xml:space="preserve"> 등에 의해 보호되는 본인에 관한 각종 정보자료를 동법 제15조의 규정등에 따라 서해지방해양경찰청에 제공하는데 동의하며, 동의를 거부할 권리가 있다는 사실을 인지하였습니다. 또한 본인의 정보는 공공건축심의위원회 운용을 위해 그 목적이 상실될 때까지 사용되어지는 것에 동의합니다.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</si>
</sst>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년&quot;\ m&quot;월&quot;\ d&quot;일&quot;;@"/>
  </numFmts>
  <fonts count="25"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</font>
    <font>
      <sz val="11"/>
      <name val="맑은 고딕"/>
      <family val="3"/>
      <charset val="129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  <font>
      <sz val="10"/>
      <color rgb="FF000000"/>
      <name val="맑은 고딕"/>
      <family val="3"/>
      <charset val="129"/>
    </font>
    <font>
      <sz val="11"/>
      <color rgb="FF0000FF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12"/>
      <color rgb="FF0000FF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b/>
      <sz val="12"/>
      <color rgb="FF0000FF"/>
      <name val="맑은 고딕"/>
      <family val="3"/>
      <charset val="129"/>
    </font>
    <font>
      <u/>
      <sz val="11"/>
      <color rgb="FF000000"/>
      <name val="맑은 고딕"/>
      <family val="3"/>
      <charset val="129"/>
    </font>
    <font>
      <b/>
      <sz val="11"/>
      <name val="맑은 고딕"/>
      <family val="3"/>
      <charset val="129"/>
    </font>
    <font>
      <b/>
      <u/>
      <sz val="15"/>
      <color rgb="FF000000"/>
      <name val="맑은 고딕"/>
      <family val="3"/>
      <charset val="129"/>
      <scheme val="major"/>
    </font>
    <font>
      <b/>
      <sz val="15"/>
      <color rgb="FF0000FF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</font>
    <font>
      <sz val="11"/>
      <color rgb="FF000000"/>
      <name val="맑은 고딕"/>
      <family val="3"/>
      <charset val="129"/>
      <scheme val="major"/>
    </font>
    <font>
      <b/>
      <sz val="10"/>
      <color rgb="FF0000FF"/>
      <name val="맑은 고딕"/>
      <family val="3"/>
      <charset val="129"/>
    </font>
    <font>
      <b/>
      <sz val="10"/>
      <color rgb="FFFF0000"/>
      <name val="맑은 고딕"/>
      <family val="3"/>
      <charset val="129"/>
    </font>
    <font>
      <b/>
      <u/>
      <sz val="10"/>
      <color rgb="FF000000"/>
      <name val="맑은 고딕"/>
      <family val="3"/>
      <charset val="129"/>
      <scheme val="major"/>
    </font>
    <font>
      <b/>
      <sz val="10"/>
      <name val="맑은 고딕"/>
      <family val="3"/>
      <charset val="129"/>
    </font>
    <font>
      <u/>
      <sz val="11"/>
      <color theme="10"/>
      <name val="맑은 고딕"/>
      <family val="3"/>
      <charset val="129"/>
    </font>
    <font>
      <sz val="1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1"/>
      <color rgb="FF000000"/>
      <name val="Noto Sans KR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8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21" fillId="0" borderId="0" applyNumberFormat="0" applyFill="0" applyBorder="0" applyAlignment="0" applyProtection="0">
      <alignment vertical="center"/>
    </xf>
  </cellStyleXfs>
  <cellXfs count="194">
    <xf numFmtId="0" fontId="0" fillId="0" borderId="0" xfId="0">
      <alignment vertical="center"/>
    </xf>
    <xf numFmtId="0" fontId="0" fillId="3" borderId="2" xfId="0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7" fillId="0" borderId="1" xfId="0" applyFont="1" applyBorder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8" fillId="6" borderId="1" xfId="0" applyFont="1" applyFill="1" applyBorder="1">
      <alignment vertical="center"/>
    </xf>
    <xf numFmtId="14" fontId="8" fillId="6" borderId="1" xfId="0" applyNumberFormat="1" applyFont="1" applyFill="1" applyBorder="1" applyAlignment="1">
      <alignment horizontal="left" vertical="center"/>
    </xf>
    <xf numFmtId="0" fontId="8" fillId="6" borderId="1" xfId="0" applyFont="1" applyFill="1" applyBorder="1" applyAlignment="1">
      <alignment horizontal="left" vertical="center"/>
    </xf>
    <xf numFmtId="14" fontId="8" fillId="6" borderId="1" xfId="0" applyNumberFormat="1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justify" vertical="center" wrapText="1"/>
    </xf>
    <xf numFmtId="0" fontId="9" fillId="4" borderId="1" xfId="0" applyFont="1" applyFill="1" applyBorder="1">
      <alignment vertical="center"/>
    </xf>
    <xf numFmtId="0" fontId="9" fillId="4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justify" vertical="center" wrapText="1"/>
    </xf>
    <xf numFmtId="14" fontId="8" fillId="6" borderId="1" xfId="0" applyNumberFormat="1" applyFont="1" applyFill="1" applyBorder="1" applyAlignment="1">
      <alignment horizontal="center" vertical="center" wrapText="1"/>
    </xf>
    <xf numFmtId="49" fontId="8" fillId="6" borderId="1" xfId="0" applyNumberFormat="1" applyFont="1" applyFill="1" applyBorder="1">
      <alignment vertical="center"/>
    </xf>
    <xf numFmtId="0" fontId="0" fillId="3" borderId="28" xfId="0" applyFill="1" applyBorder="1" applyAlignment="1">
      <alignment horizontal="left" vertical="center" wrapText="1" indent="2"/>
    </xf>
    <xf numFmtId="0" fontId="6" fillId="3" borderId="8" xfId="0" applyFont="1" applyFill="1" applyBorder="1" applyAlignment="1">
      <alignment horizontal="center" vertical="center" wrapText="1"/>
    </xf>
    <xf numFmtId="0" fontId="6" fillId="3" borderId="38" xfId="0" applyFont="1" applyFill="1" applyBorder="1" applyAlignment="1">
      <alignment horizontal="center" vertical="center" wrapText="1"/>
    </xf>
    <xf numFmtId="0" fontId="6" fillId="3" borderId="40" xfId="0" applyFont="1" applyFill="1" applyBorder="1" applyAlignment="1">
      <alignment horizontal="center" vertical="center" wrapText="1"/>
    </xf>
    <xf numFmtId="0" fontId="6" fillId="3" borderId="41" xfId="0" applyFont="1" applyFill="1" applyBorder="1" applyAlignment="1">
      <alignment horizontal="center" vertical="center" wrapText="1"/>
    </xf>
    <xf numFmtId="0" fontId="0" fillId="3" borderId="47" xfId="0" applyFill="1" applyBorder="1" applyAlignment="1">
      <alignment horizontal="center" vertical="center" wrapText="1"/>
    </xf>
    <xf numFmtId="14" fontId="7" fillId="0" borderId="0" xfId="0" applyNumberFormat="1" applyFont="1">
      <alignment vertical="center"/>
    </xf>
    <xf numFmtId="0" fontId="7" fillId="0" borderId="37" xfId="0" applyFont="1" applyBorder="1">
      <alignment vertical="center"/>
    </xf>
    <xf numFmtId="0" fontId="7" fillId="0" borderId="48" xfId="0" applyFont="1" applyBorder="1">
      <alignment vertical="center"/>
    </xf>
    <xf numFmtId="0" fontId="7" fillId="0" borderId="49" xfId="0" applyFont="1" applyBorder="1">
      <alignment vertical="center"/>
    </xf>
    <xf numFmtId="0" fontId="7" fillId="0" borderId="14" xfId="0" applyFont="1" applyBorder="1">
      <alignment vertical="center"/>
    </xf>
    <xf numFmtId="49" fontId="2" fillId="0" borderId="0" xfId="0" applyNumberFormat="1" applyFont="1">
      <alignment vertical="center"/>
    </xf>
    <xf numFmtId="0" fontId="12" fillId="5" borderId="51" xfId="0" applyFont="1" applyFill="1" applyBorder="1" applyAlignment="1">
      <alignment horizontal="center" vertical="center"/>
    </xf>
    <xf numFmtId="49" fontId="12" fillId="5" borderId="51" xfId="0" applyNumberFormat="1" applyFont="1" applyFill="1" applyBorder="1" applyAlignment="1">
      <alignment horizontal="center" vertical="center" wrapText="1"/>
    </xf>
    <xf numFmtId="0" fontId="12" fillId="2" borderId="51" xfId="0" applyFont="1" applyFill="1" applyBorder="1" applyAlignment="1">
      <alignment horizontal="center" vertical="center"/>
    </xf>
    <xf numFmtId="0" fontId="12" fillId="2" borderId="52" xfId="0" applyFont="1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5" fillId="0" borderId="0" xfId="0" applyFont="1">
      <alignment vertical="center"/>
    </xf>
    <xf numFmtId="0" fontId="0" fillId="3" borderId="19" xfId="0" applyFill="1" applyBorder="1" applyAlignment="1">
      <alignment horizontal="center" vertical="center" shrinkToFit="1"/>
    </xf>
    <xf numFmtId="0" fontId="0" fillId="3" borderId="17" xfId="0" applyFill="1" applyBorder="1" applyAlignment="1">
      <alignment horizontal="center" vertical="center" shrinkToFit="1"/>
    </xf>
    <xf numFmtId="14" fontId="6" fillId="3" borderId="20" xfId="0" applyNumberFormat="1" applyFont="1" applyFill="1" applyBorder="1" applyAlignment="1">
      <alignment horizontal="center" vertical="center" shrinkToFit="1"/>
    </xf>
    <xf numFmtId="0" fontId="6" fillId="3" borderId="22" xfId="0" applyFont="1" applyFill="1" applyBorder="1" applyAlignment="1">
      <alignment horizontal="center" vertical="center" shrinkToFit="1"/>
    </xf>
    <xf numFmtId="0" fontId="0" fillId="3" borderId="3" xfId="0" applyFill="1" applyBorder="1" applyAlignment="1">
      <alignment horizontal="center" vertical="center" shrinkToFit="1"/>
    </xf>
    <xf numFmtId="0" fontId="0" fillId="3" borderId="43" xfId="0" applyFill="1" applyBorder="1" applyAlignment="1">
      <alignment horizontal="center" vertical="center" shrinkToFit="1"/>
    </xf>
    <xf numFmtId="0" fontId="0" fillId="3" borderId="22" xfId="0" applyFill="1" applyBorder="1" applyAlignment="1">
      <alignment horizontal="center" vertical="center" shrinkToFit="1"/>
    </xf>
    <xf numFmtId="0" fontId="6" fillId="3" borderId="0" xfId="0" applyFont="1" applyFill="1" applyAlignment="1">
      <alignment horizontal="center" vertical="center" shrinkToFit="1"/>
    </xf>
    <xf numFmtId="0" fontId="0" fillId="3" borderId="0" xfId="0" applyFill="1" applyAlignment="1">
      <alignment horizontal="left" vertical="center" shrinkToFit="1"/>
    </xf>
    <xf numFmtId="0" fontId="0" fillId="3" borderId="28" xfId="0" applyFill="1" applyBorder="1" applyAlignment="1">
      <alignment horizontal="left" vertical="center" shrinkToFit="1"/>
    </xf>
    <xf numFmtId="14" fontId="6" fillId="3" borderId="43" xfId="0" applyNumberFormat="1" applyFont="1" applyFill="1" applyBorder="1" applyAlignment="1">
      <alignment horizontal="center" vertical="center" shrinkToFit="1"/>
    </xf>
    <xf numFmtId="0" fontId="0" fillId="3" borderId="2" xfId="0" applyFill="1" applyBorder="1" applyAlignment="1">
      <alignment horizontal="center" vertical="center" shrinkToFit="1"/>
    </xf>
    <xf numFmtId="0" fontId="6" fillId="3" borderId="47" xfId="0" applyFont="1" applyFill="1" applyBorder="1" applyAlignment="1">
      <alignment horizontal="center" vertical="center" shrinkToFi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0" fillId="3" borderId="57" xfId="0" applyFill="1" applyBorder="1" applyAlignment="1">
      <alignment horizontal="center" vertical="center" wrapText="1"/>
    </xf>
    <xf numFmtId="14" fontId="6" fillId="3" borderId="58" xfId="0" applyNumberFormat="1" applyFont="1" applyFill="1" applyBorder="1" applyAlignment="1">
      <alignment horizontal="center" vertical="center" shrinkToFit="1"/>
    </xf>
    <xf numFmtId="0" fontId="0" fillId="3" borderId="59" xfId="0" applyFill="1" applyBorder="1" applyAlignment="1">
      <alignment horizontal="center" vertical="center" shrinkToFit="1"/>
    </xf>
    <xf numFmtId="0" fontId="6" fillId="3" borderId="61" xfId="0" applyFont="1" applyFill="1" applyBorder="1" applyAlignment="1">
      <alignment horizontal="center" vertical="center" shrinkToFit="1"/>
    </xf>
    <xf numFmtId="0" fontId="18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17" fillId="0" borderId="0" xfId="0" applyFont="1" applyAlignment="1">
      <alignment horizontal="left" vertical="center" indent="1"/>
    </xf>
    <xf numFmtId="0" fontId="0" fillId="3" borderId="21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shrinkToFit="1"/>
    </xf>
    <xf numFmtId="14" fontId="6" fillId="3" borderId="4" xfId="0" applyNumberFormat="1" applyFont="1" applyFill="1" applyBorder="1" applyAlignment="1">
      <alignment horizontal="center" vertical="center" shrinkToFit="1"/>
    </xf>
    <xf numFmtId="0" fontId="22" fillId="0" borderId="0" xfId="0" applyFont="1">
      <alignment vertical="center"/>
    </xf>
    <xf numFmtId="0" fontId="21" fillId="0" borderId="0" xfId="2">
      <alignment vertical="center"/>
    </xf>
    <xf numFmtId="0" fontId="23" fillId="0" borderId="0" xfId="0" applyFont="1" applyAlignment="1">
      <alignment horizontal="left" vertical="center" indent="1"/>
    </xf>
    <xf numFmtId="0" fontId="7" fillId="5" borderId="62" xfId="0" applyFont="1" applyFill="1" applyBorder="1">
      <alignment vertical="center"/>
    </xf>
    <xf numFmtId="0" fontId="7" fillId="3" borderId="65" xfId="0" applyFont="1" applyFill="1" applyBorder="1" applyAlignment="1">
      <alignment horizontal="left" vertical="center"/>
    </xf>
    <xf numFmtId="0" fontId="7" fillId="3" borderId="66" xfId="0" applyFont="1" applyFill="1" applyBorder="1" applyAlignment="1">
      <alignment horizontal="left" vertical="center"/>
    </xf>
    <xf numFmtId="0" fontId="7" fillId="5" borderId="67" xfId="0" applyFont="1" applyFill="1" applyBorder="1">
      <alignment vertical="center"/>
    </xf>
    <xf numFmtId="0" fontId="7" fillId="5" borderId="68" xfId="0" applyFont="1" applyFill="1" applyBorder="1">
      <alignment vertical="center"/>
    </xf>
    <xf numFmtId="0" fontId="7" fillId="5" borderId="69" xfId="0" applyFont="1" applyFill="1" applyBorder="1">
      <alignment vertical="center"/>
    </xf>
    <xf numFmtId="0" fontId="7" fillId="5" borderId="57" xfId="0" applyFont="1" applyFill="1" applyBorder="1">
      <alignment vertical="center"/>
    </xf>
    <xf numFmtId="0" fontId="7" fillId="0" borderId="47" xfId="0" applyFont="1" applyBorder="1">
      <alignment vertical="center"/>
    </xf>
    <xf numFmtId="0" fontId="7" fillId="0" borderId="63" xfId="0" applyFont="1" applyBorder="1">
      <alignment vertical="center"/>
    </xf>
    <xf numFmtId="0" fontId="7" fillId="0" borderId="64" xfId="0" applyFont="1" applyBorder="1">
      <alignment vertical="center"/>
    </xf>
    <xf numFmtId="0" fontId="0" fillId="3" borderId="74" xfId="0" applyFill="1" applyBorder="1" applyAlignment="1">
      <alignment horizontal="center" vertical="center" wrapText="1"/>
    </xf>
    <xf numFmtId="0" fontId="12" fillId="2" borderId="51" xfId="0" applyFont="1" applyFill="1" applyBorder="1" applyAlignment="1">
      <alignment horizontal="center" vertical="center" wrapText="1"/>
    </xf>
    <xf numFmtId="0" fontId="7" fillId="0" borderId="70" xfId="0" applyFont="1" applyBorder="1" applyAlignment="1">
      <alignment horizontal="center" vertical="center"/>
    </xf>
    <xf numFmtId="0" fontId="7" fillId="0" borderId="71" xfId="0" applyFont="1" applyBorder="1" applyAlignment="1">
      <alignment horizontal="center" vertical="center"/>
    </xf>
    <xf numFmtId="0" fontId="7" fillId="0" borderId="72" xfId="0" applyFont="1" applyBorder="1" applyAlignment="1">
      <alignment horizontal="center" vertical="center"/>
    </xf>
    <xf numFmtId="0" fontId="7" fillId="0" borderId="78" xfId="0" applyFont="1" applyBorder="1" applyAlignment="1">
      <alignment horizontal="center" vertical="center"/>
    </xf>
    <xf numFmtId="0" fontId="7" fillId="0" borderId="79" xfId="0" applyFont="1" applyBorder="1">
      <alignment vertical="center"/>
    </xf>
    <xf numFmtId="0" fontId="7" fillId="0" borderId="80" xfId="0" applyFont="1" applyBorder="1">
      <alignment vertical="center"/>
    </xf>
    <xf numFmtId="0" fontId="12" fillId="2" borderId="50" xfId="0" applyFont="1" applyFill="1" applyBorder="1" applyAlignment="1">
      <alignment horizontal="center" vertical="center"/>
    </xf>
    <xf numFmtId="0" fontId="12" fillId="5" borderId="81" xfId="0" applyFont="1" applyFill="1" applyBorder="1" applyAlignment="1">
      <alignment horizontal="center" vertical="center"/>
    </xf>
    <xf numFmtId="0" fontId="20" fillId="0" borderId="60" xfId="0" applyFont="1" applyBorder="1" applyAlignment="1">
      <alignment horizontal="left" vertical="center" wrapText="1"/>
    </xf>
    <xf numFmtId="0" fontId="20" fillId="0" borderId="61" xfId="0" applyFont="1" applyBorder="1" applyAlignment="1">
      <alignment horizontal="left" vertical="center" wrapText="1"/>
    </xf>
    <xf numFmtId="0" fontId="23" fillId="0" borderId="0" xfId="0" applyFont="1" applyAlignment="1">
      <alignment horizontal="center" vertical="center"/>
    </xf>
    <xf numFmtId="0" fontId="13" fillId="0" borderId="0" xfId="0" quotePrefix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0" fillId="0" borderId="56" xfId="0" applyFont="1" applyBorder="1" applyAlignment="1">
      <alignment horizontal="left" vertical="center" wrapText="1"/>
    </xf>
    <xf numFmtId="0" fontId="20" fillId="0" borderId="57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0" fontId="20" fillId="0" borderId="47" xfId="0" applyFont="1" applyBorder="1" applyAlignment="1">
      <alignment horizontal="left" vertical="center" wrapText="1"/>
    </xf>
    <xf numFmtId="0" fontId="17" fillId="4" borderId="77" xfId="0" applyFont="1" applyFill="1" applyBorder="1" applyAlignment="1">
      <alignment horizontal="center" vertical="center"/>
    </xf>
    <xf numFmtId="0" fontId="17" fillId="4" borderId="71" xfId="0" applyFont="1" applyFill="1" applyBorder="1" applyAlignment="1">
      <alignment horizontal="center" vertical="center"/>
    </xf>
    <xf numFmtId="0" fontId="17" fillId="4" borderId="72" xfId="0" applyFont="1" applyFill="1" applyBorder="1" applyAlignment="1">
      <alignment horizontal="center" vertical="center"/>
    </xf>
    <xf numFmtId="0" fontId="17" fillId="4" borderId="68" xfId="0" applyFont="1" applyFill="1" applyBorder="1" applyAlignment="1">
      <alignment horizontal="center" vertical="center"/>
    </xf>
    <xf numFmtId="0" fontId="17" fillId="4" borderId="75" xfId="0" applyFont="1" applyFill="1" applyBorder="1" applyAlignment="1">
      <alignment horizontal="center" vertical="center"/>
    </xf>
    <xf numFmtId="0" fontId="17" fillId="4" borderId="76" xfId="0" applyFont="1" applyFill="1" applyBorder="1" applyAlignment="1">
      <alignment horizontal="center" vertical="center"/>
    </xf>
    <xf numFmtId="9" fontId="10" fillId="6" borderId="1" xfId="0" applyNumberFormat="1" applyFont="1" applyFill="1" applyBorder="1" applyAlignment="1">
      <alignment horizontal="center" vertical="center" shrinkToFit="1"/>
    </xf>
    <xf numFmtId="0" fontId="6" fillId="3" borderId="4" xfId="0" applyFont="1" applyFill="1" applyBorder="1" applyAlignment="1">
      <alignment horizontal="center" vertical="center" shrinkToFit="1"/>
    </xf>
    <xf numFmtId="0" fontId="6" fillId="3" borderId="5" xfId="0" applyFont="1" applyFill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center" shrinkToFit="1"/>
    </xf>
    <xf numFmtId="0" fontId="6" fillId="3" borderId="33" xfId="0" applyFont="1" applyFill="1" applyBorder="1" applyAlignment="1">
      <alignment horizontal="center" vertical="center" shrinkToFit="1"/>
    </xf>
    <xf numFmtId="0" fontId="6" fillId="3" borderId="34" xfId="0" applyFont="1" applyFill="1" applyBorder="1" applyAlignment="1">
      <alignment horizontal="center" vertical="center" shrinkToFit="1"/>
    </xf>
    <xf numFmtId="0" fontId="6" fillId="3" borderId="60" xfId="0" applyFont="1" applyFill="1" applyBorder="1" applyAlignment="1">
      <alignment horizontal="center" vertical="center" shrinkToFit="1"/>
    </xf>
    <xf numFmtId="0" fontId="0" fillId="3" borderId="23" xfId="0" applyFill="1" applyBorder="1" applyAlignment="1">
      <alignment horizontal="center" vertical="center" wrapText="1"/>
    </xf>
    <xf numFmtId="0" fontId="0" fillId="3" borderId="26" xfId="0" applyFill="1" applyBorder="1" applyAlignment="1">
      <alignment horizontal="center" vertical="center" wrapText="1"/>
    </xf>
    <xf numFmtId="0" fontId="0" fillId="3" borderId="30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32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53" xfId="0" applyFill="1" applyBorder="1" applyAlignment="1">
      <alignment horizontal="center" vertical="center" wrapText="1"/>
    </xf>
    <xf numFmtId="0" fontId="0" fillId="3" borderId="25" xfId="0" applyFill="1" applyBorder="1" applyAlignment="1">
      <alignment horizontal="center" vertical="center" wrapText="1"/>
    </xf>
    <xf numFmtId="0" fontId="0" fillId="3" borderId="54" xfId="0" applyFill="1" applyBorder="1" applyAlignment="1">
      <alignment horizontal="justify" vertical="center" wrapText="1"/>
    </xf>
    <xf numFmtId="0" fontId="0" fillId="3" borderId="8" xfId="0" applyFill="1" applyBorder="1" applyAlignment="1">
      <alignment horizontal="justify" vertical="center" wrapText="1"/>
    </xf>
    <xf numFmtId="0" fontId="0" fillId="3" borderId="7" xfId="0" applyFill="1" applyBorder="1" applyAlignment="1">
      <alignment horizontal="justify" vertical="center" wrapText="1"/>
    </xf>
    <xf numFmtId="0" fontId="0" fillId="3" borderId="17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55" xfId="0" applyFill="1" applyBorder="1" applyAlignment="1">
      <alignment horizontal="center" vertical="center" wrapText="1"/>
    </xf>
    <xf numFmtId="0" fontId="0" fillId="3" borderId="56" xfId="0" applyFill="1" applyBorder="1" applyAlignment="1">
      <alignment horizontal="center" vertical="center" wrapText="1"/>
    </xf>
    <xf numFmtId="0" fontId="16" fillId="0" borderId="31" xfId="0" applyFont="1" applyBorder="1" applyAlignment="1">
      <alignment horizontal="left" vertical="center"/>
    </xf>
    <xf numFmtId="0" fontId="0" fillId="3" borderId="4" xfId="0" applyFill="1" applyBorder="1" applyAlignment="1">
      <alignment horizontal="justify" vertical="center" wrapText="1"/>
    </xf>
    <xf numFmtId="0" fontId="0" fillId="3" borderId="5" xfId="0" applyFill="1" applyBorder="1" applyAlignment="1">
      <alignment horizontal="justify" vertical="center" wrapText="1"/>
    </xf>
    <xf numFmtId="0" fontId="0" fillId="3" borderId="13" xfId="0" applyFill="1" applyBorder="1" applyAlignment="1">
      <alignment horizontal="justify" vertical="center" wrapText="1"/>
    </xf>
    <xf numFmtId="0" fontId="0" fillId="3" borderId="29" xfId="0" applyFill="1" applyBorder="1" applyAlignment="1">
      <alignment horizontal="justify" vertical="center" wrapText="1"/>
    </xf>
    <xf numFmtId="0" fontId="0" fillId="3" borderId="21" xfId="0" applyFill="1" applyBorder="1" applyAlignment="1">
      <alignment horizontal="center" vertical="center" wrapText="1"/>
    </xf>
    <xf numFmtId="0" fontId="0" fillId="3" borderId="24" xfId="0" applyFill="1" applyBorder="1" applyAlignment="1">
      <alignment horizontal="center" vertical="center" wrapText="1"/>
    </xf>
    <xf numFmtId="0" fontId="11" fillId="3" borderId="23" xfId="0" applyFont="1" applyFill="1" applyBorder="1" applyAlignment="1">
      <alignment horizontal="justify" vertical="center" wrapText="1"/>
    </xf>
    <xf numFmtId="0" fontId="11" fillId="3" borderId="10" xfId="0" applyFont="1" applyFill="1" applyBorder="1" applyAlignment="1">
      <alignment horizontal="justify" vertical="center" wrapText="1"/>
    </xf>
    <xf numFmtId="0" fontId="11" fillId="3" borderId="6" xfId="0" applyFont="1" applyFill="1" applyBorder="1" applyAlignment="1">
      <alignment horizontal="justify" vertical="center" wrapText="1"/>
    </xf>
    <xf numFmtId="0" fontId="0" fillId="3" borderId="26" xfId="0" applyFill="1" applyBorder="1" applyAlignment="1">
      <alignment horizontal="justify" vertical="center" wrapText="1"/>
    </xf>
    <xf numFmtId="0" fontId="0" fillId="3" borderId="0" xfId="0" applyFill="1" applyAlignment="1">
      <alignment horizontal="justify" vertical="center" wrapText="1"/>
    </xf>
    <xf numFmtId="0" fontId="0" fillId="3" borderId="0" xfId="0" applyFill="1" applyAlignment="1">
      <alignment horizontal="center" vertical="center" wrapText="1"/>
    </xf>
    <xf numFmtId="0" fontId="6" fillId="3" borderId="11" xfId="0" applyFont="1" applyFill="1" applyBorder="1" applyAlignment="1">
      <alignment horizontal="right" vertical="center" shrinkToFit="1"/>
    </xf>
    <xf numFmtId="0" fontId="6" fillId="3" borderId="0" xfId="0" applyFont="1" applyFill="1" applyAlignment="1">
      <alignment horizontal="right" vertical="center" shrinkToFit="1"/>
    </xf>
    <xf numFmtId="0" fontId="0" fillId="3" borderId="30" xfId="0" applyFill="1" applyBorder="1" applyAlignment="1">
      <alignment horizontal="justify" vertical="center" wrapText="1"/>
    </xf>
    <xf numFmtId="0" fontId="0" fillId="3" borderId="31" xfId="0" applyFill="1" applyBorder="1" applyAlignment="1">
      <alignment horizontal="justify" vertical="center" wrapText="1"/>
    </xf>
    <xf numFmtId="0" fontId="0" fillId="3" borderId="32" xfId="0" applyFill="1" applyBorder="1" applyAlignment="1">
      <alignment horizontal="justify" vertical="center" wrapText="1"/>
    </xf>
    <xf numFmtId="176" fontId="6" fillId="3" borderId="9" xfId="0" applyNumberFormat="1" applyFont="1" applyFill="1" applyBorder="1" applyAlignment="1">
      <alignment horizontal="left" vertical="center" wrapText="1" indent="2"/>
    </xf>
    <xf numFmtId="176" fontId="6" fillId="3" borderId="10" xfId="0" applyNumberFormat="1" applyFont="1" applyFill="1" applyBorder="1" applyAlignment="1">
      <alignment horizontal="left" vertical="center" wrapText="1" indent="2"/>
    </xf>
    <xf numFmtId="176" fontId="6" fillId="3" borderId="27" xfId="0" applyNumberFormat="1" applyFont="1" applyFill="1" applyBorder="1" applyAlignment="1">
      <alignment horizontal="left" vertical="center" wrapText="1" indent="2"/>
    </xf>
    <xf numFmtId="0" fontId="0" fillId="3" borderId="11" xfId="0" applyFill="1" applyBorder="1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3" borderId="28" xfId="0" applyFill="1" applyBorder="1" applyAlignment="1">
      <alignment vertical="center" wrapText="1"/>
    </xf>
    <xf numFmtId="0" fontId="0" fillId="3" borderId="12" xfId="0" applyFill="1" applyBorder="1" applyAlignment="1">
      <alignment vertical="center" wrapText="1"/>
    </xf>
    <xf numFmtId="0" fontId="0" fillId="3" borderId="13" xfId="0" applyFill="1" applyBorder="1" applyAlignment="1">
      <alignment vertical="center" wrapText="1"/>
    </xf>
    <xf numFmtId="0" fontId="0" fillId="3" borderId="29" xfId="0" applyFill="1" applyBorder="1" applyAlignment="1">
      <alignment vertical="center" wrapText="1"/>
    </xf>
    <xf numFmtId="0" fontId="0" fillId="3" borderId="33" xfId="0" applyFill="1" applyBorder="1" applyAlignment="1">
      <alignment horizontal="center" vertical="center" wrapText="1"/>
    </xf>
    <xf numFmtId="0" fontId="0" fillId="3" borderId="34" xfId="0" applyFill="1" applyBorder="1" applyAlignment="1">
      <alignment horizontal="center" vertical="center" wrapText="1"/>
    </xf>
    <xf numFmtId="0" fontId="0" fillId="3" borderId="35" xfId="0" applyFill="1" applyBorder="1" applyAlignment="1">
      <alignment horizontal="center" vertical="center" wrapText="1"/>
    </xf>
    <xf numFmtId="0" fontId="0" fillId="3" borderId="28" xfId="0" applyFill="1" applyBorder="1" applyAlignment="1">
      <alignment horizontal="justify" vertical="center" wrapText="1"/>
    </xf>
    <xf numFmtId="0" fontId="0" fillId="3" borderId="6" xfId="0" applyFill="1" applyBorder="1" applyAlignment="1">
      <alignment horizontal="justify" vertical="center" wrapText="1"/>
    </xf>
    <xf numFmtId="0" fontId="0" fillId="3" borderId="73" xfId="0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shrinkToFit="1"/>
    </xf>
    <xf numFmtId="0" fontId="0" fillId="3" borderId="9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shrinkToFit="1"/>
    </xf>
    <xf numFmtId="0" fontId="0" fillId="3" borderId="5" xfId="0" applyFill="1" applyBorder="1" applyAlignment="1">
      <alignment horizontal="center" vertical="center" shrinkToFit="1"/>
    </xf>
    <xf numFmtId="0" fontId="0" fillId="3" borderId="24" xfId="0" applyFill="1" applyBorder="1" applyAlignment="1">
      <alignment horizontal="center" vertical="center" shrinkToFit="1"/>
    </xf>
    <xf numFmtId="0" fontId="0" fillId="3" borderId="39" xfId="0" applyFill="1" applyBorder="1" applyAlignment="1">
      <alignment horizontal="left" vertical="center" shrinkToFit="1"/>
    </xf>
    <xf numFmtId="0" fontId="5" fillId="3" borderId="39" xfId="0" applyFont="1" applyFill="1" applyBorder="1" applyAlignment="1">
      <alignment horizontal="left" vertical="center" shrinkToFit="1"/>
    </xf>
    <xf numFmtId="0" fontId="5" fillId="3" borderId="45" xfId="0" applyFont="1" applyFill="1" applyBorder="1" applyAlignment="1">
      <alignment horizontal="left" vertical="center" shrinkToFit="1"/>
    </xf>
    <xf numFmtId="0" fontId="5" fillId="3" borderId="0" xfId="0" applyFont="1" applyFill="1" applyAlignment="1">
      <alignment horizontal="left" vertical="center" shrinkToFit="1"/>
    </xf>
    <xf numFmtId="0" fontId="5" fillId="3" borderId="28" xfId="0" applyFont="1" applyFill="1" applyBorder="1" applyAlignment="1">
      <alignment horizontal="left" vertical="center" shrinkToFit="1"/>
    </xf>
    <xf numFmtId="0" fontId="6" fillId="3" borderId="2" xfId="0" applyFont="1" applyFill="1" applyBorder="1" applyAlignment="1">
      <alignment horizontal="center" vertical="center" shrinkToFit="1"/>
    </xf>
    <xf numFmtId="0" fontId="0" fillId="3" borderId="7" xfId="0" applyFill="1" applyBorder="1" applyAlignment="1">
      <alignment horizontal="center" vertical="center" wrapText="1"/>
    </xf>
    <xf numFmtId="0" fontId="0" fillId="3" borderId="36" xfId="0" applyFill="1" applyBorder="1" applyAlignment="1">
      <alignment horizontal="center" vertical="center" shrinkToFit="1"/>
    </xf>
    <xf numFmtId="14" fontId="6" fillId="3" borderId="4" xfId="0" applyNumberFormat="1" applyFont="1" applyFill="1" applyBorder="1" applyAlignment="1">
      <alignment horizontal="center" vertical="center" shrinkToFit="1"/>
    </xf>
    <xf numFmtId="0" fontId="6" fillId="3" borderId="36" xfId="0" applyFont="1" applyFill="1" applyBorder="1" applyAlignment="1">
      <alignment horizontal="center" vertical="center" shrinkToFit="1"/>
    </xf>
    <xf numFmtId="0" fontId="5" fillId="3" borderId="42" xfId="0" applyFont="1" applyFill="1" applyBorder="1" applyAlignment="1">
      <alignment horizontal="left" vertical="center" shrinkToFit="1"/>
    </xf>
    <xf numFmtId="0" fontId="5" fillId="3" borderId="46" xfId="0" applyFont="1" applyFill="1" applyBorder="1" applyAlignment="1">
      <alignment horizontal="left" vertical="center" shrinkToFit="1"/>
    </xf>
    <xf numFmtId="0" fontId="0" fillId="3" borderId="2" xfId="0" applyFill="1" applyBorder="1" applyAlignment="1">
      <alignment horizontal="center" vertical="center" shrinkToFit="1"/>
    </xf>
    <xf numFmtId="0" fontId="6" fillId="3" borderId="17" xfId="0" applyFont="1" applyFill="1" applyBorder="1" applyAlignment="1">
      <alignment horizontal="center" vertical="center" shrinkToFit="1"/>
    </xf>
    <xf numFmtId="0" fontId="6" fillId="3" borderId="18" xfId="0" applyFont="1" applyFill="1" applyBorder="1" applyAlignment="1">
      <alignment horizontal="center" vertical="center" shrinkToFit="1"/>
    </xf>
    <xf numFmtId="0" fontId="6" fillId="3" borderId="16" xfId="0" applyFont="1" applyFill="1" applyBorder="1" applyAlignment="1">
      <alignment horizontal="center" vertical="center" shrinkToFit="1"/>
    </xf>
    <xf numFmtId="0" fontId="6" fillId="0" borderId="4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shrinkToFit="1"/>
    </xf>
    <xf numFmtId="0" fontId="0" fillId="0" borderId="42" xfId="0" applyBorder="1">
      <alignment vertical="center"/>
    </xf>
  </cellXfs>
  <cellStyles count="3">
    <cellStyle name="표준" xfId="0" builtinId="0"/>
    <cellStyle name="표준 2" xfId="1" xr:uid="{00000000-0005-0000-0000-000001000000}"/>
    <cellStyle name="하이퍼링크" xfId="2" builtinId="8"/>
  </cellStyles>
  <dxfs count="0"/>
  <tableStyles count="0" defaultTableStyle="TableStyleMedium2" defaultPivotStyle="PivotStyleLight16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showGridLines="0" tabSelected="1" view="pageBreakPreview" zoomScaleNormal="100" zoomScaleSheetLayoutView="100" workbookViewId="0">
      <selection sqref="A1:C1"/>
    </sheetView>
  </sheetViews>
  <sheetFormatPr defaultRowHeight="16.899999999999999"/>
  <cols>
    <col min="1" max="1" width="15.375" customWidth="1"/>
    <col min="2" max="2" width="13.125" bestFit="1" customWidth="1"/>
    <col min="3" max="3" width="39.75" customWidth="1"/>
  </cols>
  <sheetData>
    <row r="1" spans="1:5" ht="66.75" customHeight="1">
      <c r="A1" s="95" t="s">
        <v>211</v>
      </c>
      <c r="B1" s="96"/>
      <c r="C1" s="96"/>
    </row>
    <row r="2" spans="1:5">
      <c r="A2" s="71" t="s">
        <v>199</v>
      </c>
      <c r="B2" s="70" t="s">
        <v>200</v>
      </c>
    </row>
    <row r="3" spans="1:5">
      <c r="A3" s="71" t="s">
        <v>202</v>
      </c>
      <c r="B3" s="70" t="s">
        <v>201</v>
      </c>
    </row>
    <row r="5" spans="1:5" ht="17.25" thickBot="1">
      <c r="A5" s="94" t="s">
        <v>206</v>
      </c>
      <c r="B5" s="94"/>
      <c r="C5" s="94"/>
    </row>
    <row r="6" spans="1:5" ht="30" customHeight="1">
      <c r="A6" s="104" t="s">
        <v>203</v>
      </c>
      <c r="B6" s="97" t="s">
        <v>205</v>
      </c>
      <c r="C6" s="98"/>
    </row>
    <row r="7" spans="1:5" ht="30" customHeight="1">
      <c r="A7" s="105"/>
      <c r="B7" s="99" t="s">
        <v>207</v>
      </c>
      <c r="C7" s="100"/>
    </row>
    <row r="8" spans="1:5" ht="30" customHeight="1" thickBot="1">
      <c r="A8" s="106"/>
      <c r="B8" s="92" t="s">
        <v>208</v>
      </c>
      <c r="C8" s="93"/>
    </row>
    <row r="9" spans="1:5" ht="30" customHeight="1">
      <c r="A9" s="101" t="s">
        <v>204</v>
      </c>
      <c r="B9" s="97" t="s">
        <v>209</v>
      </c>
      <c r="C9" s="98"/>
      <c r="E9" s="193"/>
    </row>
    <row r="10" spans="1:5" ht="30" customHeight="1">
      <c r="A10" s="102"/>
      <c r="B10" s="99" t="s">
        <v>230</v>
      </c>
      <c r="C10" s="100"/>
    </row>
    <row r="11" spans="1:5" ht="30" customHeight="1" thickBot="1">
      <c r="A11" s="103"/>
      <c r="B11" s="92" t="s">
        <v>210</v>
      </c>
      <c r="C11" s="93"/>
    </row>
  </sheetData>
  <mergeCells count="10">
    <mergeCell ref="B11:C11"/>
    <mergeCell ref="A5:C5"/>
    <mergeCell ref="A1:C1"/>
    <mergeCell ref="B6:C6"/>
    <mergeCell ref="B7:C7"/>
    <mergeCell ref="B8:C8"/>
    <mergeCell ref="B9:C9"/>
    <mergeCell ref="B10:C10"/>
    <mergeCell ref="A9:A11"/>
    <mergeCell ref="A6:A8"/>
  </mergeCells>
  <phoneticPr fontId="1" type="noConversion"/>
  <hyperlinks>
    <hyperlink ref="B2" location="입력!A1" display="☞ '입력' 시트" xr:uid="{00000000-0004-0000-0000-000000000000}"/>
    <hyperlink ref="B3" location="출력!A1" display="☞ '출력' 시트" xr:uid="{00000000-0004-0000-0000-000001000000}"/>
  </hyperlinks>
  <printOptions horizontalCentered="1"/>
  <pageMargins left="0.39370078740157483" right="0.39370078740157483" top="0.55118110236220474" bottom="0.55118110236220474" header="0.31496062992125984" footer="0.31496062992125984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02"/>
  <sheetViews>
    <sheetView showGridLines="0" workbookViewId="0">
      <pane ySplit="11" topLeftCell="A50" activePane="bottomLeft" state="frozen"/>
      <selection activeCell="A7" sqref="A7"/>
      <selection pane="bottomLeft" activeCell="F57" sqref="F57"/>
    </sheetView>
  </sheetViews>
  <sheetFormatPr defaultRowHeight="19.149999999999999"/>
  <cols>
    <col min="1" max="1" width="23.875" style="2" bestFit="1" customWidth="1"/>
    <col min="2" max="6" width="26" style="2" customWidth="1"/>
    <col min="7" max="7" width="1.625" style="2" customWidth="1"/>
    <col min="8" max="9" width="12.25" style="2" customWidth="1"/>
    <col min="10" max="10" width="9.625" style="2" bestFit="1" customWidth="1"/>
    <col min="11" max="11" width="9" style="2"/>
    <col min="17" max="17" width="18.25" customWidth="1"/>
  </cols>
  <sheetData>
    <row r="1" spans="1:10" hidden="1">
      <c r="A1" s="75" t="s">
        <v>49</v>
      </c>
      <c r="B1" s="76" t="s">
        <v>68</v>
      </c>
      <c r="C1" s="77" t="s">
        <v>50</v>
      </c>
      <c r="D1" s="78" t="s">
        <v>62</v>
      </c>
      <c r="E1" s="72" t="s">
        <v>76</v>
      </c>
    </row>
    <row r="2" spans="1:10" hidden="1">
      <c r="A2" s="73" t="s">
        <v>59</v>
      </c>
      <c r="B2" s="84" t="s">
        <v>213</v>
      </c>
      <c r="C2" s="3" t="s">
        <v>221</v>
      </c>
      <c r="D2" s="79" t="s">
        <v>214</v>
      </c>
      <c r="E2" s="80" t="s">
        <v>77</v>
      </c>
    </row>
    <row r="3" spans="1:10" ht="19.5" hidden="1" thickBot="1">
      <c r="A3" s="73" t="s">
        <v>60</v>
      </c>
      <c r="B3" s="85"/>
      <c r="C3" s="3" t="s">
        <v>222</v>
      </c>
      <c r="D3" s="79" t="s">
        <v>215</v>
      </c>
      <c r="E3" s="81" t="s">
        <v>78</v>
      </c>
    </row>
    <row r="4" spans="1:10" ht="19.5" hidden="1" thickBot="1">
      <c r="A4" s="74" t="s">
        <v>61</v>
      </c>
      <c r="B4" s="85"/>
      <c r="C4" s="3" t="s">
        <v>224</v>
      </c>
      <c r="D4" s="79" t="s">
        <v>216</v>
      </c>
    </row>
    <row r="5" spans="1:10" hidden="1">
      <c r="B5" s="87"/>
      <c r="C5" s="3" t="s">
        <v>226</v>
      </c>
      <c r="D5" s="79" t="s">
        <v>217</v>
      </c>
    </row>
    <row r="6" spans="1:10" ht="19.5" hidden="1" thickBot="1">
      <c r="B6" s="86" t="s">
        <v>212</v>
      </c>
      <c r="C6" s="88" t="s">
        <v>228</v>
      </c>
      <c r="D6" s="89" t="s">
        <v>218</v>
      </c>
    </row>
    <row r="7" spans="1:10" hidden="1"/>
    <row r="8" spans="1:10" ht="22.5">
      <c r="A8" s="39" t="s">
        <v>137</v>
      </c>
      <c r="C8" s="38"/>
      <c r="D8" s="38"/>
      <c r="E8" s="38"/>
      <c r="F8" s="38"/>
      <c r="G8" s="38"/>
      <c r="H8" s="38"/>
      <c r="I8" s="38"/>
      <c r="J8" s="38"/>
    </row>
    <row r="9" spans="1:10" s="64" customFormat="1" ht="15.75">
      <c r="A9" s="62" t="s">
        <v>188</v>
      </c>
      <c r="B9" s="40"/>
      <c r="C9" s="63"/>
      <c r="D9" s="63"/>
      <c r="E9" s="63"/>
      <c r="F9" s="63"/>
      <c r="G9" s="63"/>
      <c r="H9" s="63"/>
      <c r="I9" s="63"/>
      <c r="J9" s="63"/>
    </row>
    <row r="10" spans="1:10" s="64" customFormat="1" ht="15.75">
      <c r="A10" s="62" t="s">
        <v>187</v>
      </c>
      <c r="B10" s="40"/>
      <c r="C10" s="63"/>
      <c r="D10" s="63"/>
      <c r="E10" s="63"/>
      <c r="F10" s="63"/>
      <c r="G10" s="63"/>
      <c r="H10" s="63"/>
      <c r="I10" s="63"/>
      <c r="J10" s="63"/>
    </row>
    <row r="11" spans="1:10" s="64" customFormat="1" ht="15.75">
      <c r="A11" s="62" t="s">
        <v>189</v>
      </c>
      <c r="B11" s="40"/>
      <c r="C11" s="63"/>
      <c r="D11" s="63"/>
      <c r="E11" s="63"/>
      <c r="F11" s="63"/>
      <c r="G11" s="63"/>
      <c r="H11" s="63"/>
      <c r="I11" s="63"/>
      <c r="J11" s="63"/>
    </row>
    <row r="12" spans="1:10" s="64" customFormat="1" ht="15.75">
      <c r="A12" s="65"/>
    </row>
    <row r="13" spans="1:10">
      <c r="A13" s="5" t="s">
        <v>64</v>
      </c>
    </row>
    <row r="14" spans="1:10">
      <c r="A14" s="12" t="s">
        <v>168</v>
      </c>
      <c r="B14" s="6" t="s">
        <v>237</v>
      </c>
    </row>
    <row r="15" spans="1:10">
      <c r="A15" s="14" t="s">
        <v>169</v>
      </c>
      <c r="B15" s="6" t="s">
        <v>196</v>
      </c>
      <c r="C15" s="69" t="s">
        <v>138</v>
      </c>
    </row>
    <row r="16" spans="1:10">
      <c r="A16" s="12" t="s">
        <v>170</v>
      </c>
      <c r="B16" s="7">
        <v>29221</v>
      </c>
    </row>
    <row r="18" spans="1:3">
      <c r="A18" s="5" t="s">
        <v>65</v>
      </c>
    </row>
    <row r="19" spans="1:3" ht="16.5" customHeight="1">
      <c r="A19" s="13" t="s">
        <v>171</v>
      </c>
      <c r="B19" s="8">
        <v>12345</v>
      </c>
    </row>
    <row r="20" spans="1:3" ht="16.5" customHeight="1">
      <c r="A20" s="13" t="s">
        <v>172</v>
      </c>
      <c r="B20" s="6" t="s">
        <v>245</v>
      </c>
    </row>
    <row r="21" spans="1:3" ht="16.5" customHeight="1"/>
    <row r="22" spans="1:3" ht="16.5" customHeight="1">
      <c r="A22" s="5" t="s">
        <v>66</v>
      </c>
    </row>
    <row r="23" spans="1:3" ht="16.5" customHeight="1">
      <c r="A23" s="13" t="s">
        <v>173</v>
      </c>
      <c r="B23" s="8" t="s">
        <v>236</v>
      </c>
    </row>
    <row r="24" spans="1:3" ht="16.5" customHeight="1">
      <c r="A24" s="12" t="s">
        <v>174</v>
      </c>
      <c r="B24" s="8" t="s">
        <v>236</v>
      </c>
    </row>
    <row r="25" spans="1:3" ht="16.5" customHeight="1">
      <c r="A25" s="12" t="s">
        <v>175</v>
      </c>
      <c r="B25" s="8" t="s">
        <v>72</v>
      </c>
      <c r="C25" s="40"/>
    </row>
    <row r="26" spans="1:3" ht="16.5" customHeight="1">
      <c r="A26" s="12" t="s">
        <v>176</v>
      </c>
      <c r="B26" s="8" t="s">
        <v>197</v>
      </c>
      <c r="C26" s="40"/>
    </row>
    <row r="27" spans="1:3" ht="16.5" customHeight="1">
      <c r="A27" s="12" t="s">
        <v>13</v>
      </c>
      <c r="B27" s="8"/>
    </row>
    <row r="28" spans="1:3" ht="16.5" customHeight="1"/>
    <row r="29" spans="1:3" ht="16.5" customHeight="1">
      <c r="A29" s="5" t="s">
        <v>67</v>
      </c>
    </row>
    <row r="30" spans="1:3" ht="16.5" customHeight="1">
      <c r="A30" s="12" t="s">
        <v>177</v>
      </c>
      <c r="B30" s="6" t="s">
        <v>239</v>
      </c>
    </row>
    <row r="31" spans="1:3" ht="16.5" customHeight="1">
      <c r="A31" s="12" t="s">
        <v>178</v>
      </c>
      <c r="B31" s="6" t="s">
        <v>242</v>
      </c>
    </row>
    <row r="32" spans="1:3" ht="16.5" customHeight="1">
      <c r="A32" s="12" t="s">
        <v>184</v>
      </c>
      <c r="B32" s="19" t="s">
        <v>243</v>
      </c>
    </row>
    <row r="33" spans="1:5" ht="16.5" customHeight="1">
      <c r="A33" s="12" t="s">
        <v>18</v>
      </c>
      <c r="B33" s="6"/>
    </row>
    <row r="34" spans="1:5" ht="16.5" customHeight="1">
      <c r="A34" s="12" t="s">
        <v>179</v>
      </c>
      <c r="B34" s="6" t="s">
        <v>244</v>
      </c>
    </row>
    <row r="35" spans="1:5" ht="16.5" customHeight="1">
      <c r="A35" s="12" t="s">
        <v>171</v>
      </c>
      <c r="B35" s="8">
        <v>12345</v>
      </c>
    </row>
    <row r="36" spans="1:5" ht="16.5" customHeight="1">
      <c r="A36" s="12" t="s">
        <v>172</v>
      </c>
      <c r="B36" s="6" t="s">
        <v>238</v>
      </c>
    </row>
    <row r="37" spans="1:5" ht="16.5" customHeight="1"/>
    <row r="38" spans="1:5" ht="16.5" customHeight="1">
      <c r="A38" s="5" t="s">
        <v>190</v>
      </c>
      <c r="B38" s="69" t="s">
        <v>192</v>
      </c>
    </row>
    <row r="39" spans="1:5" ht="16.5" customHeight="1">
      <c r="A39" s="11" t="s">
        <v>68</v>
      </c>
      <c r="B39" s="11" t="s">
        <v>23</v>
      </c>
      <c r="C39" s="11" t="s">
        <v>63</v>
      </c>
      <c r="D39" s="11" t="s">
        <v>24</v>
      </c>
      <c r="E39" s="11" t="s">
        <v>25</v>
      </c>
    </row>
    <row r="40" spans="1:5" ht="16.5" customHeight="1">
      <c r="A40" s="4" t="s">
        <v>115</v>
      </c>
      <c r="B40" s="9">
        <v>34335</v>
      </c>
      <c r="C40" s="10" t="s">
        <v>233</v>
      </c>
      <c r="D40" s="10" t="s">
        <v>232</v>
      </c>
      <c r="E40" s="10" t="s">
        <v>234</v>
      </c>
    </row>
    <row r="41" spans="1:5" ht="16.5" customHeight="1">
      <c r="A41" s="4" t="s">
        <v>116</v>
      </c>
      <c r="B41" s="9"/>
      <c r="C41" s="10"/>
      <c r="D41" s="10"/>
      <c r="E41" s="10"/>
    </row>
    <row r="42" spans="1:5" ht="16.5" customHeight="1">
      <c r="A42" s="4" t="s">
        <v>117</v>
      </c>
      <c r="B42" s="9"/>
      <c r="C42" s="10"/>
      <c r="D42" s="10"/>
      <c r="E42" s="10"/>
    </row>
    <row r="43" spans="1:5" ht="16.5" customHeight="1"/>
    <row r="44" spans="1:5" ht="16.5" customHeight="1">
      <c r="A44" s="5" t="s">
        <v>191</v>
      </c>
      <c r="B44" s="69" t="s">
        <v>192</v>
      </c>
    </row>
    <row r="45" spans="1:5" ht="16.5" customHeight="1">
      <c r="A45" s="11" t="s">
        <v>68</v>
      </c>
      <c r="B45" s="11" t="s">
        <v>26</v>
      </c>
      <c r="C45" s="11" t="s">
        <v>73</v>
      </c>
      <c r="D45" s="11" t="s">
        <v>27</v>
      </c>
    </row>
    <row r="46" spans="1:5" ht="16.5" customHeight="1">
      <c r="A46" s="4" t="s">
        <v>69</v>
      </c>
      <c r="B46" s="9">
        <v>38031</v>
      </c>
      <c r="C46" s="10" t="s">
        <v>241</v>
      </c>
      <c r="D46" s="10" t="s">
        <v>231</v>
      </c>
    </row>
    <row r="47" spans="1:5" ht="16.5" customHeight="1">
      <c r="A47" s="4" t="s">
        <v>70</v>
      </c>
      <c r="B47" s="9"/>
      <c r="C47" s="10"/>
      <c r="D47" s="10"/>
    </row>
    <row r="48" spans="1:5" ht="16.5" customHeight="1">
      <c r="A48" s="4" t="s">
        <v>71</v>
      </c>
      <c r="B48" s="9"/>
      <c r="C48" s="10"/>
      <c r="D48" s="10"/>
    </row>
    <row r="49" spans="1:10" ht="16.5" customHeight="1"/>
    <row r="50" spans="1:10" ht="16.5" customHeight="1">
      <c r="A50" s="5" t="s">
        <v>74</v>
      </c>
      <c r="B50" s="69" t="s">
        <v>138</v>
      </c>
    </row>
    <row r="51" spans="1:10" ht="16.5" customHeight="1">
      <c r="A51" s="12" t="s">
        <v>180</v>
      </c>
      <c r="B51" s="107" t="s">
        <v>240</v>
      </c>
      <c r="C51" s="107"/>
      <c r="D51" s="107"/>
    </row>
    <row r="52" spans="1:10" ht="16.5" customHeight="1">
      <c r="A52" s="14" t="s">
        <v>181</v>
      </c>
      <c r="B52" s="107" t="s">
        <v>220</v>
      </c>
      <c r="C52" s="107"/>
      <c r="D52" s="107"/>
    </row>
    <row r="53" spans="1:10" ht="16.5" customHeight="1">
      <c r="H53" s="5" t="s">
        <v>111</v>
      </c>
    </row>
    <row r="54" spans="1:10" ht="16.5" customHeight="1">
      <c r="A54" s="5" t="s">
        <v>75</v>
      </c>
      <c r="B54" s="69" t="s">
        <v>185</v>
      </c>
      <c r="H54" s="2" t="s">
        <v>109</v>
      </c>
      <c r="I54" s="26">
        <v>46218</v>
      </c>
    </row>
    <row r="55" spans="1:10" ht="16.5" customHeight="1">
      <c r="A55" s="11" t="s">
        <v>79</v>
      </c>
      <c r="B55" s="11" t="s">
        <v>51</v>
      </c>
      <c r="C55" s="11" t="s">
        <v>80</v>
      </c>
      <c r="D55" s="11" t="s">
        <v>52</v>
      </c>
      <c r="E55" s="11" t="s">
        <v>81</v>
      </c>
      <c r="F55" s="11" t="s">
        <v>53</v>
      </c>
      <c r="H55" s="11" t="s">
        <v>112</v>
      </c>
      <c r="I55" s="11" t="s">
        <v>114</v>
      </c>
    </row>
    <row r="56" spans="1:10" ht="16.5" customHeight="1">
      <c r="A56" s="4" t="s">
        <v>54</v>
      </c>
      <c r="B56" s="18">
        <v>41275</v>
      </c>
      <c r="C56" s="10" t="s">
        <v>92</v>
      </c>
      <c r="D56" s="10" t="s">
        <v>239</v>
      </c>
      <c r="E56" s="10" t="s">
        <v>235</v>
      </c>
      <c r="F56" s="10" t="s">
        <v>244</v>
      </c>
      <c r="H56" s="27">
        <f>IFERROR(C56-B56+1,I54-B56+1)</f>
        <v>4944</v>
      </c>
      <c r="I56" s="28"/>
      <c r="J56" s="26"/>
    </row>
    <row r="57" spans="1:10" ht="16.5" customHeight="1">
      <c r="A57" s="15" t="s">
        <v>55</v>
      </c>
      <c r="B57" s="18">
        <v>40544</v>
      </c>
      <c r="C57" s="18">
        <v>40909</v>
      </c>
      <c r="D57" s="10" t="s">
        <v>193</v>
      </c>
      <c r="E57" s="10" t="s">
        <v>98</v>
      </c>
      <c r="F57" s="10" t="s">
        <v>94</v>
      </c>
      <c r="H57" s="27">
        <f>IF(B57=0,0,C57-B57+1)</f>
        <v>366</v>
      </c>
      <c r="I57" s="29"/>
    </row>
    <row r="58" spans="1:10" ht="16.5" customHeight="1">
      <c r="A58" s="15" t="s">
        <v>56</v>
      </c>
      <c r="B58" s="18">
        <v>39814</v>
      </c>
      <c r="C58" s="18">
        <v>40460</v>
      </c>
      <c r="D58" s="10" t="s">
        <v>194</v>
      </c>
      <c r="E58" s="10" t="s">
        <v>93</v>
      </c>
      <c r="F58" s="10" t="s">
        <v>94</v>
      </c>
      <c r="H58" s="27">
        <f>IF(B58=0,0,C58-B58+1)</f>
        <v>647</v>
      </c>
      <c r="I58" s="29"/>
    </row>
    <row r="59" spans="1:10" ht="16.5" customHeight="1">
      <c r="A59" s="15" t="s">
        <v>57</v>
      </c>
      <c r="B59" s="18">
        <v>37651</v>
      </c>
      <c r="C59" s="18">
        <v>39598</v>
      </c>
      <c r="D59" s="10" t="s">
        <v>195</v>
      </c>
      <c r="E59" s="10" t="s">
        <v>110</v>
      </c>
      <c r="F59" s="10" t="s">
        <v>94</v>
      </c>
      <c r="H59" s="27">
        <f>IF(B59=0,0,C59-B59+1)</f>
        <v>1948</v>
      </c>
      <c r="I59" s="29"/>
    </row>
    <row r="60" spans="1:10" ht="16.5" customHeight="1">
      <c r="A60" s="15" t="s">
        <v>58</v>
      </c>
      <c r="B60" s="18"/>
      <c r="C60" s="18"/>
      <c r="D60" s="10"/>
      <c r="E60" s="10"/>
      <c r="F60" s="10"/>
      <c r="H60" s="27">
        <f t="shared" ref="H60:H74" si="0">IF(B60=0,0,C60-B60+1)</f>
        <v>0</v>
      </c>
      <c r="I60" s="29"/>
    </row>
    <row r="61" spans="1:10" ht="16.5" customHeight="1">
      <c r="A61" s="15" t="s">
        <v>44</v>
      </c>
      <c r="B61" s="18"/>
      <c r="C61" s="18"/>
      <c r="D61" s="10"/>
      <c r="E61" s="10"/>
      <c r="F61" s="10"/>
      <c r="H61" s="27">
        <f t="shared" si="0"/>
        <v>0</v>
      </c>
      <c r="I61" s="29"/>
    </row>
    <row r="62" spans="1:10" ht="16.5" customHeight="1">
      <c r="A62" s="15" t="s">
        <v>45</v>
      </c>
      <c r="B62" s="18"/>
      <c r="C62" s="18"/>
      <c r="D62" s="10"/>
      <c r="E62" s="10"/>
      <c r="F62" s="10"/>
      <c r="H62" s="27">
        <f t="shared" si="0"/>
        <v>0</v>
      </c>
      <c r="I62" s="29"/>
    </row>
    <row r="63" spans="1:10" ht="16.5" customHeight="1">
      <c r="A63" s="15" t="s">
        <v>46</v>
      </c>
      <c r="B63" s="18"/>
      <c r="C63" s="18"/>
      <c r="D63" s="10"/>
      <c r="E63" s="10"/>
      <c r="F63" s="10"/>
      <c r="H63" s="27">
        <f t="shared" si="0"/>
        <v>0</v>
      </c>
      <c r="I63" s="29"/>
    </row>
    <row r="64" spans="1:10" ht="16.5" customHeight="1">
      <c r="A64" s="15" t="s">
        <v>47</v>
      </c>
      <c r="B64" s="18"/>
      <c r="C64" s="18"/>
      <c r="D64" s="10"/>
      <c r="E64" s="10"/>
      <c r="F64" s="10"/>
      <c r="H64" s="27">
        <f t="shared" si="0"/>
        <v>0</v>
      </c>
      <c r="I64" s="29"/>
    </row>
    <row r="65" spans="1:9" ht="16.5" customHeight="1">
      <c r="A65" s="15" t="s">
        <v>48</v>
      </c>
      <c r="B65" s="18"/>
      <c r="C65" s="18"/>
      <c r="D65" s="10"/>
      <c r="E65" s="10"/>
      <c r="F65" s="10"/>
      <c r="H65" s="27">
        <f t="shared" si="0"/>
        <v>0</v>
      </c>
      <c r="I65" s="29"/>
    </row>
    <row r="66" spans="1:9" ht="16.5" customHeight="1">
      <c r="A66" s="15" t="s">
        <v>148</v>
      </c>
      <c r="B66" s="18"/>
      <c r="C66" s="18"/>
      <c r="D66" s="10"/>
      <c r="E66" s="10"/>
      <c r="F66" s="10"/>
      <c r="H66" s="27">
        <f t="shared" si="0"/>
        <v>0</v>
      </c>
      <c r="I66" s="29"/>
    </row>
    <row r="67" spans="1:9" ht="16.5" customHeight="1">
      <c r="A67" s="15" t="s">
        <v>149</v>
      </c>
      <c r="B67" s="18"/>
      <c r="C67" s="18"/>
      <c r="D67" s="10"/>
      <c r="E67" s="10"/>
      <c r="F67" s="10"/>
      <c r="H67" s="27">
        <f t="shared" si="0"/>
        <v>0</v>
      </c>
      <c r="I67" s="29"/>
    </row>
    <row r="68" spans="1:9" ht="16.5" customHeight="1">
      <c r="A68" s="15" t="s">
        <v>150</v>
      </c>
      <c r="B68" s="18"/>
      <c r="C68" s="18"/>
      <c r="D68" s="10"/>
      <c r="E68" s="10"/>
      <c r="F68" s="10"/>
      <c r="H68" s="27">
        <f t="shared" si="0"/>
        <v>0</v>
      </c>
      <c r="I68" s="29"/>
    </row>
    <row r="69" spans="1:9" ht="16.5" customHeight="1">
      <c r="A69" s="15" t="s">
        <v>151</v>
      </c>
      <c r="B69" s="18"/>
      <c r="C69" s="18"/>
      <c r="D69" s="10"/>
      <c r="E69" s="10"/>
      <c r="F69" s="10"/>
      <c r="H69" s="27">
        <f t="shared" si="0"/>
        <v>0</v>
      </c>
      <c r="I69" s="29"/>
    </row>
    <row r="70" spans="1:9" ht="16.5" customHeight="1">
      <c r="A70" s="15" t="s">
        <v>152</v>
      </c>
      <c r="B70" s="18"/>
      <c r="C70" s="18"/>
      <c r="D70" s="10"/>
      <c r="E70" s="10"/>
      <c r="F70" s="10"/>
      <c r="H70" s="27">
        <f t="shared" si="0"/>
        <v>0</v>
      </c>
      <c r="I70" s="29"/>
    </row>
    <row r="71" spans="1:9" ht="16.5" customHeight="1">
      <c r="A71" s="15" t="s">
        <v>153</v>
      </c>
      <c r="B71" s="18"/>
      <c r="C71" s="18"/>
      <c r="D71" s="10"/>
      <c r="E71" s="10"/>
      <c r="F71" s="10"/>
      <c r="H71" s="27">
        <f t="shared" si="0"/>
        <v>0</v>
      </c>
      <c r="I71" s="29"/>
    </row>
    <row r="72" spans="1:9" ht="16.5" customHeight="1">
      <c r="A72" s="15" t="s">
        <v>154</v>
      </c>
      <c r="B72" s="18"/>
      <c r="C72" s="18"/>
      <c r="D72" s="10"/>
      <c r="E72" s="10"/>
      <c r="F72" s="10"/>
      <c r="H72" s="27">
        <f t="shared" si="0"/>
        <v>0</v>
      </c>
      <c r="I72" s="29"/>
    </row>
    <row r="73" spans="1:9" ht="16.5" customHeight="1">
      <c r="A73" s="15" t="s">
        <v>155</v>
      </c>
      <c r="B73" s="18"/>
      <c r="C73" s="18"/>
      <c r="D73" s="10"/>
      <c r="E73" s="10"/>
      <c r="F73" s="10"/>
      <c r="H73" s="27">
        <f t="shared" si="0"/>
        <v>0</v>
      </c>
      <c r="I73" s="29"/>
    </row>
    <row r="74" spans="1:9" ht="16.5" customHeight="1">
      <c r="A74" s="15" t="s">
        <v>156</v>
      </c>
      <c r="B74" s="18"/>
      <c r="C74" s="18"/>
      <c r="D74" s="10"/>
      <c r="E74" s="10"/>
      <c r="F74" s="10"/>
      <c r="H74" s="27">
        <f t="shared" si="0"/>
        <v>0</v>
      </c>
      <c r="I74" s="29"/>
    </row>
    <row r="75" spans="1:9" ht="16.5" customHeight="1">
      <c r="A75" s="15" t="s">
        <v>157</v>
      </c>
      <c r="B75" s="18"/>
      <c r="C75" s="18"/>
      <c r="D75" s="10"/>
      <c r="E75" s="10"/>
      <c r="F75" s="10"/>
      <c r="H75" s="27">
        <f>IF(B75=0,0,C75-B75+1)</f>
        <v>0</v>
      </c>
      <c r="I75" s="30">
        <f>SUM(H56:H75)</f>
        <v>7905</v>
      </c>
    </row>
    <row r="76" spans="1:9" ht="16.5" customHeight="1">
      <c r="A76" s="16"/>
      <c r="B76" s="16"/>
      <c r="C76" s="17"/>
      <c r="D76" s="17"/>
      <c r="E76" s="16"/>
      <c r="H76" s="11" t="s">
        <v>113</v>
      </c>
      <c r="I76" s="30">
        <f>TRUNC(I75/365,0)</f>
        <v>21</v>
      </c>
    </row>
    <row r="77" spans="1:9">
      <c r="A77" s="5" t="s">
        <v>136</v>
      </c>
      <c r="B77" s="69" t="s">
        <v>186</v>
      </c>
      <c r="H77"/>
      <c r="I77"/>
    </row>
    <row r="78" spans="1:9" ht="16.5" customHeight="1">
      <c r="A78" s="11" t="s">
        <v>79</v>
      </c>
      <c r="B78" s="11" t="s">
        <v>82</v>
      </c>
      <c r="C78" s="11" t="s">
        <v>83</v>
      </c>
      <c r="D78" s="11" t="s">
        <v>84</v>
      </c>
      <c r="E78" s="11" t="s">
        <v>85</v>
      </c>
      <c r="F78" s="11" t="s">
        <v>53</v>
      </c>
    </row>
    <row r="79" spans="1:9" ht="16.5" customHeight="1">
      <c r="A79" s="15" t="s">
        <v>40</v>
      </c>
      <c r="B79" s="18">
        <v>39448</v>
      </c>
      <c r="C79" s="18">
        <v>40909</v>
      </c>
      <c r="D79" s="10" t="s">
        <v>95</v>
      </c>
      <c r="E79" s="10" t="s">
        <v>96</v>
      </c>
      <c r="F79" s="10" t="s">
        <v>97</v>
      </c>
    </row>
    <row r="80" spans="1:9" ht="16.5" customHeight="1">
      <c r="A80" s="15" t="s">
        <v>41</v>
      </c>
      <c r="B80" s="18">
        <v>39449</v>
      </c>
      <c r="C80" s="18">
        <v>40910</v>
      </c>
      <c r="D80" s="10" t="s">
        <v>95</v>
      </c>
      <c r="E80" s="10" t="s">
        <v>96</v>
      </c>
      <c r="F80" s="10" t="s">
        <v>97</v>
      </c>
    </row>
    <row r="81" spans="1:6" ht="16.5" customHeight="1">
      <c r="A81" s="15" t="s">
        <v>42</v>
      </c>
      <c r="B81" s="18">
        <v>39450</v>
      </c>
      <c r="C81" s="18">
        <v>40911</v>
      </c>
      <c r="D81" s="10">
        <v>11</v>
      </c>
      <c r="E81" s="10" t="s">
        <v>142</v>
      </c>
      <c r="F81" s="10" t="s">
        <v>145</v>
      </c>
    </row>
    <row r="82" spans="1:6">
      <c r="A82" s="15" t="s">
        <v>43</v>
      </c>
      <c r="B82" s="18">
        <v>39451</v>
      </c>
      <c r="C82" s="18">
        <v>40912</v>
      </c>
      <c r="D82" s="10">
        <v>22</v>
      </c>
      <c r="E82" s="10" t="s">
        <v>143</v>
      </c>
      <c r="F82" s="10" t="s">
        <v>146</v>
      </c>
    </row>
    <row r="83" spans="1:6">
      <c r="A83" s="15" t="s">
        <v>86</v>
      </c>
      <c r="B83" s="18">
        <v>39452</v>
      </c>
      <c r="C83" s="18">
        <v>40913</v>
      </c>
      <c r="D83" s="10">
        <v>33</v>
      </c>
      <c r="E83" s="10" t="s">
        <v>144</v>
      </c>
      <c r="F83" s="10" t="s">
        <v>147</v>
      </c>
    </row>
    <row r="84" spans="1:6">
      <c r="A84" s="15" t="s">
        <v>87</v>
      </c>
      <c r="B84" s="18"/>
      <c r="C84" s="18"/>
      <c r="D84" s="10"/>
      <c r="E84" s="10"/>
      <c r="F84" s="10"/>
    </row>
    <row r="85" spans="1:6">
      <c r="A85" s="15" t="s">
        <v>88</v>
      </c>
      <c r="B85" s="18"/>
      <c r="C85" s="18"/>
      <c r="D85" s="10"/>
      <c r="E85" s="10"/>
      <c r="F85" s="10"/>
    </row>
    <row r="86" spans="1:6">
      <c r="A86" s="15" t="s">
        <v>89</v>
      </c>
      <c r="B86" s="18"/>
      <c r="C86" s="18"/>
      <c r="D86" s="10"/>
      <c r="E86" s="10"/>
      <c r="F86" s="10"/>
    </row>
    <row r="87" spans="1:6">
      <c r="A87" s="15" t="s">
        <v>90</v>
      </c>
      <c r="B87" s="18"/>
      <c r="C87" s="18"/>
      <c r="D87" s="10"/>
      <c r="E87" s="10"/>
      <c r="F87" s="10"/>
    </row>
    <row r="88" spans="1:6">
      <c r="A88" s="15" t="s">
        <v>91</v>
      </c>
      <c r="B88" s="18"/>
      <c r="C88" s="18"/>
      <c r="D88" s="10"/>
      <c r="E88" s="10"/>
      <c r="F88" s="10"/>
    </row>
    <row r="89" spans="1:6">
      <c r="A89" s="15" t="s">
        <v>158</v>
      </c>
      <c r="B89" s="18"/>
      <c r="C89" s="18"/>
      <c r="D89" s="10"/>
      <c r="E89" s="10"/>
      <c r="F89" s="10"/>
    </row>
    <row r="90" spans="1:6">
      <c r="A90" s="15" t="s">
        <v>159</v>
      </c>
      <c r="B90" s="18"/>
      <c r="C90" s="18"/>
      <c r="D90" s="10"/>
      <c r="E90" s="10"/>
      <c r="F90" s="10"/>
    </row>
    <row r="91" spans="1:6">
      <c r="A91" s="15" t="s">
        <v>160</v>
      </c>
      <c r="B91" s="18"/>
      <c r="C91" s="18"/>
      <c r="D91" s="10"/>
      <c r="E91" s="10"/>
      <c r="F91" s="10"/>
    </row>
    <row r="92" spans="1:6">
      <c r="A92" s="15" t="s">
        <v>161</v>
      </c>
      <c r="B92" s="18"/>
      <c r="C92" s="18"/>
      <c r="D92" s="10"/>
      <c r="E92" s="10"/>
      <c r="F92" s="10"/>
    </row>
    <row r="93" spans="1:6">
      <c r="A93" s="15" t="s">
        <v>162</v>
      </c>
      <c r="B93" s="18"/>
      <c r="C93" s="18"/>
      <c r="D93" s="10"/>
      <c r="E93" s="10"/>
      <c r="F93" s="10"/>
    </row>
    <row r="94" spans="1:6">
      <c r="A94" s="15" t="s">
        <v>163</v>
      </c>
      <c r="B94" s="18"/>
      <c r="C94" s="18"/>
      <c r="D94" s="10"/>
      <c r="E94" s="10"/>
      <c r="F94" s="10"/>
    </row>
    <row r="95" spans="1:6">
      <c r="A95" s="15" t="s">
        <v>164</v>
      </c>
      <c r="B95" s="18"/>
      <c r="C95" s="18"/>
      <c r="D95" s="10"/>
      <c r="E95" s="10"/>
      <c r="F95" s="10"/>
    </row>
    <row r="96" spans="1:6">
      <c r="A96" s="15" t="s">
        <v>165</v>
      </c>
      <c r="B96" s="18"/>
      <c r="C96" s="18"/>
      <c r="D96" s="10"/>
      <c r="E96" s="10"/>
      <c r="F96" s="10"/>
    </row>
    <row r="97" spans="1:6">
      <c r="A97" s="15" t="s">
        <v>166</v>
      </c>
      <c r="B97" s="18"/>
      <c r="C97" s="18"/>
      <c r="D97" s="10"/>
      <c r="E97" s="10"/>
      <c r="F97" s="10"/>
    </row>
    <row r="98" spans="1:6">
      <c r="A98" s="15" t="s">
        <v>167</v>
      </c>
      <c r="B98" s="18"/>
      <c r="C98" s="18"/>
      <c r="D98" s="10"/>
      <c r="E98" s="10"/>
      <c r="F98" s="10"/>
    </row>
    <row r="100" spans="1:6">
      <c r="A100" s="5" t="s">
        <v>198</v>
      </c>
    </row>
    <row r="101" spans="1:6">
      <c r="A101" s="12" t="s">
        <v>182</v>
      </c>
      <c r="B101" s="18">
        <v>46218</v>
      </c>
    </row>
    <row r="102" spans="1:6">
      <c r="A102" s="12" t="s">
        <v>183</v>
      </c>
      <c r="B102" s="10" t="str">
        <f>B14</f>
        <v>이해경</v>
      </c>
    </row>
  </sheetData>
  <mergeCells count="2">
    <mergeCell ref="B51:D51"/>
    <mergeCell ref="B52:D52"/>
  </mergeCells>
  <phoneticPr fontId="1" type="noConversion"/>
  <dataValidations count="3">
    <dataValidation type="list" allowBlank="1" showInputMessage="1" showErrorMessage="1" sqref="B51" xr:uid="{00000000-0002-0000-0100-000000000000}">
      <formula1>$A$2:$A$4</formula1>
    </dataValidation>
    <dataValidation type="list" allowBlank="1" showInputMessage="1" showErrorMessage="1" sqref="B15" xr:uid="{00000000-0002-0000-0100-000001000000}">
      <formula1>$E$2:$E$3</formula1>
    </dataValidation>
    <dataValidation type="list" allowBlank="1" showInputMessage="1" showErrorMessage="1" sqref="B52" xr:uid="{00000000-0002-0000-0100-000002000000}">
      <formula1>$C$2:$C$6</formula1>
    </dataValidation>
  </dataValidations>
  <pageMargins left="0.7" right="0.7" top="0.75" bottom="0.75" header="0.3" footer="0.3"/>
  <pageSetup paperSize="9" scale="44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76"/>
  <sheetViews>
    <sheetView showGridLines="0" view="pageLayout" topLeftCell="A10" zoomScale="70" zoomScaleNormal="100" zoomScaleSheetLayoutView="130" zoomScalePageLayoutView="70" workbookViewId="0">
      <selection activeCell="D46" sqref="D46"/>
    </sheetView>
  </sheetViews>
  <sheetFormatPr defaultRowHeight="16.899999999999999"/>
  <cols>
    <col min="1" max="1" width="4" customWidth="1"/>
    <col min="3" max="3" width="12.5" customWidth="1"/>
    <col min="4" max="4" width="8.25" customWidth="1"/>
    <col min="5" max="5" width="12.25" customWidth="1"/>
    <col min="6" max="6" width="9.375" customWidth="1"/>
    <col min="7" max="7" width="8.625" customWidth="1"/>
    <col min="8" max="8" width="7.625" customWidth="1"/>
    <col min="9" max="9" width="8.5" customWidth="1"/>
    <col min="10" max="10" width="16.875" customWidth="1"/>
  </cols>
  <sheetData>
    <row r="1" spans="1:10" ht="34.5" customHeight="1" thickBot="1">
      <c r="A1" s="96" t="s">
        <v>105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ht="17.25" customHeight="1">
      <c r="A2" s="37">
        <v>1</v>
      </c>
      <c r="B2" s="36" t="s">
        <v>6</v>
      </c>
      <c r="C2" s="187" t="str">
        <f>입력!B14</f>
        <v>이해경</v>
      </c>
      <c r="D2" s="188"/>
      <c r="E2" s="189"/>
      <c r="F2" s="41" t="s">
        <v>3</v>
      </c>
      <c r="G2" s="187" t="str">
        <f>입력!B15</f>
        <v>남</v>
      </c>
      <c r="H2" s="188"/>
      <c r="I2" s="42" t="s">
        <v>7</v>
      </c>
      <c r="J2" s="43">
        <f>입력!B16</f>
        <v>29221</v>
      </c>
    </row>
    <row r="3" spans="1:10" ht="17.25" customHeight="1">
      <c r="A3" s="66">
        <v>2</v>
      </c>
      <c r="B3" s="1" t="s">
        <v>8</v>
      </c>
      <c r="C3" s="108" t="str">
        <f>입력!B20</f>
        <v xml:space="preserve">전남광주통합특별시 </v>
      </c>
      <c r="D3" s="109"/>
      <c r="E3" s="109"/>
      <c r="F3" s="109"/>
      <c r="G3" s="109"/>
      <c r="H3" s="179"/>
      <c r="I3" s="67" t="s">
        <v>9</v>
      </c>
      <c r="J3" s="44">
        <f>입력!B19</f>
        <v>12345</v>
      </c>
    </row>
    <row r="4" spans="1:10" ht="17.25" customHeight="1">
      <c r="A4" s="114">
        <v>3</v>
      </c>
      <c r="B4" s="117" t="s">
        <v>10</v>
      </c>
      <c r="C4" s="45" t="s">
        <v>11</v>
      </c>
      <c r="D4" s="108" t="str">
        <f>IF(입력!B23=0,"",입력!B23)</f>
        <v>000-000-0000</v>
      </c>
      <c r="E4" s="179"/>
      <c r="F4" s="67" t="s">
        <v>12</v>
      </c>
      <c r="G4" s="108" t="str">
        <f>입력!B24</f>
        <v>000-000-0000</v>
      </c>
      <c r="H4" s="179"/>
      <c r="I4" s="45" t="s">
        <v>13</v>
      </c>
      <c r="J4" s="44" t="str">
        <f>IF(입력!B27=0,"",입력!B27)</f>
        <v/>
      </c>
    </row>
    <row r="5" spans="1:10" ht="17.25" customHeight="1">
      <c r="A5" s="126"/>
      <c r="B5" s="180"/>
      <c r="C5" s="45" t="s">
        <v>0</v>
      </c>
      <c r="D5" s="108" t="str">
        <f>입력!B25</f>
        <v>010-1234-1234</v>
      </c>
      <c r="E5" s="179"/>
      <c r="F5" s="67" t="s">
        <v>14</v>
      </c>
      <c r="G5" s="108" t="str">
        <f>입력!B26</f>
        <v>aaa@korea.kr</v>
      </c>
      <c r="H5" s="109"/>
      <c r="I5" s="109"/>
      <c r="J5" s="168"/>
    </row>
    <row r="6" spans="1:10" ht="17.25" customHeight="1">
      <c r="A6" s="114">
        <v>4</v>
      </c>
      <c r="B6" s="117" t="s">
        <v>12</v>
      </c>
      <c r="C6" s="45" t="s">
        <v>15</v>
      </c>
      <c r="D6" s="108" t="str">
        <f>입력!B30</f>
        <v>서해지방해양경찰청</v>
      </c>
      <c r="E6" s="179"/>
      <c r="F6" s="46" t="s">
        <v>16</v>
      </c>
      <c r="G6" s="190" t="str">
        <f>입력!B31</f>
        <v>기획운영과</v>
      </c>
      <c r="H6" s="191"/>
      <c r="I6" s="191"/>
      <c r="J6" s="192"/>
    </row>
    <row r="7" spans="1:10" ht="17.25" customHeight="1">
      <c r="A7" s="115"/>
      <c r="B7" s="118"/>
      <c r="C7" s="45" t="s">
        <v>17</v>
      </c>
      <c r="D7" s="108" t="str">
        <f>IF(입력!B32="","",입력!B32)</f>
        <v>과장</v>
      </c>
      <c r="E7" s="179"/>
      <c r="F7" s="67" t="s">
        <v>18</v>
      </c>
      <c r="G7" s="108" t="str">
        <f>IF(입력!B33=0,"",입력!B33)</f>
        <v/>
      </c>
      <c r="H7" s="179"/>
      <c r="I7" s="67" t="s">
        <v>19</v>
      </c>
      <c r="J7" s="44" t="str">
        <f>입력!B34</f>
        <v>사업관리</v>
      </c>
    </row>
    <row r="8" spans="1:10" ht="17.25" customHeight="1">
      <c r="A8" s="126"/>
      <c r="B8" s="180"/>
      <c r="C8" s="45" t="s">
        <v>20</v>
      </c>
      <c r="D8" s="108" t="str">
        <f>입력!B36</f>
        <v>전남광주통합특별시</v>
      </c>
      <c r="E8" s="109"/>
      <c r="F8" s="109"/>
      <c r="G8" s="109"/>
      <c r="H8" s="179"/>
      <c r="I8" s="67" t="s">
        <v>9</v>
      </c>
      <c r="J8" s="44">
        <f>입력!B35</f>
        <v>12345</v>
      </c>
    </row>
    <row r="9" spans="1:10" ht="17.25" customHeight="1">
      <c r="A9" s="114">
        <v>5</v>
      </c>
      <c r="B9" s="117" t="s">
        <v>21</v>
      </c>
      <c r="C9" s="67" t="s">
        <v>22</v>
      </c>
      <c r="D9" s="171" t="s">
        <v>23</v>
      </c>
      <c r="E9" s="181"/>
      <c r="F9" s="172" t="s">
        <v>104</v>
      </c>
      <c r="G9" s="186"/>
      <c r="H9" s="171" t="s">
        <v>103</v>
      </c>
      <c r="I9" s="186"/>
      <c r="J9" s="47" t="s">
        <v>25</v>
      </c>
    </row>
    <row r="10" spans="1:10" ht="17.25" customHeight="1">
      <c r="A10" s="115"/>
      <c r="B10" s="118"/>
      <c r="C10" s="68" t="str">
        <f>IF(입력!A40="","",입력!A40)</f>
        <v>학사</v>
      </c>
      <c r="D10" s="182">
        <f>IF(입력!B40=0,"",입력!B40)</f>
        <v>34335</v>
      </c>
      <c r="E10" s="183"/>
      <c r="F10" s="109" t="str">
        <f>IF(입력!C40=0,"",입력!C40)</f>
        <v>ㅇㅇ대학교1</v>
      </c>
      <c r="G10" s="179"/>
      <c r="H10" s="108" t="str">
        <f>IF(입력!D40=0,"",입력!D40)</f>
        <v>건축학1</v>
      </c>
      <c r="I10" s="179"/>
      <c r="J10" s="44" t="str">
        <f>IF(입력!E40=0,"",입력!E40)</f>
        <v>졸업1</v>
      </c>
    </row>
    <row r="11" spans="1:10" ht="17.25" customHeight="1">
      <c r="A11" s="115"/>
      <c r="B11" s="118"/>
      <c r="C11" s="68" t="str">
        <f>IF(입력!B41="","",입력!A41)</f>
        <v/>
      </c>
      <c r="D11" s="182" t="str">
        <f>IF(입력!B41=0,"",입력!B41)</f>
        <v/>
      </c>
      <c r="E11" s="183"/>
      <c r="F11" s="109" t="str">
        <f>IF(입력!C41=0,"",입력!C41)</f>
        <v/>
      </c>
      <c r="G11" s="179"/>
      <c r="H11" s="108" t="str">
        <f>IF(입력!D41=0,"",입력!D41)</f>
        <v/>
      </c>
      <c r="I11" s="179"/>
      <c r="J11" s="44" t="str">
        <f>IF(입력!E41=0,"",입력!E41)</f>
        <v/>
      </c>
    </row>
    <row r="12" spans="1:10" ht="17.25" customHeight="1">
      <c r="A12" s="126"/>
      <c r="B12" s="180"/>
      <c r="C12" s="68" t="str">
        <f>IF(입력!B42="","",입력!A42)</f>
        <v/>
      </c>
      <c r="D12" s="182" t="str">
        <f>IF(입력!B42=0,"",입력!B42)</f>
        <v/>
      </c>
      <c r="E12" s="183"/>
      <c r="F12" s="109" t="str">
        <f>IF(입력!C42=0,"",입력!C42)</f>
        <v/>
      </c>
      <c r="G12" s="179"/>
      <c r="H12" s="108" t="str">
        <f>IF(입력!D42=0,"",입력!D42)</f>
        <v/>
      </c>
      <c r="I12" s="179"/>
      <c r="J12" s="44" t="str">
        <f>IF(입력!E42=0,"",입력!E42)</f>
        <v/>
      </c>
    </row>
    <row r="13" spans="1:10" ht="17.25" customHeight="1">
      <c r="A13" s="114">
        <v>6</v>
      </c>
      <c r="B13" s="117" t="s">
        <v>106</v>
      </c>
      <c r="C13" s="67" t="s">
        <v>26</v>
      </c>
      <c r="D13" s="171" t="s">
        <v>102</v>
      </c>
      <c r="E13" s="172"/>
      <c r="F13" s="172"/>
      <c r="G13" s="172"/>
      <c r="H13" s="171" t="s">
        <v>27</v>
      </c>
      <c r="I13" s="172"/>
      <c r="J13" s="173"/>
    </row>
    <row r="14" spans="1:10" ht="17.25" customHeight="1">
      <c r="A14" s="115"/>
      <c r="B14" s="118"/>
      <c r="C14" s="68">
        <f>IF(입력!B46=0,"",입력!B46)</f>
        <v>38031</v>
      </c>
      <c r="D14" s="108" t="str">
        <f>IF(입력!C46=0,"",입력!C46)</f>
        <v>건축사</v>
      </c>
      <c r="E14" s="109"/>
      <c r="F14" s="109"/>
      <c r="G14" s="109"/>
      <c r="H14" s="108" t="str">
        <f>IF(입력!D46=0,"",입력!D46)</f>
        <v>한국산업인력공단1</v>
      </c>
      <c r="I14" s="109"/>
      <c r="J14" s="168"/>
    </row>
    <row r="15" spans="1:10" ht="17.25" customHeight="1">
      <c r="A15" s="115"/>
      <c r="B15" s="118"/>
      <c r="C15" s="68" t="str">
        <f>IF(입력!B47=0,"",입력!B47)</f>
        <v/>
      </c>
      <c r="D15" s="108" t="str">
        <f>IF(입력!C47=0,"",입력!C47)</f>
        <v/>
      </c>
      <c r="E15" s="109"/>
      <c r="F15" s="109"/>
      <c r="G15" s="109"/>
      <c r="H15" s="108" t="str">
        <f>IF(입력!D47=0,"",입력!D47)</f>
        <v/>
      </c>
      <c r="I15" s="109"/>
      <c r="J15" s="168"/>
    </row>
    <row r="16" spans="1:10" ht="17.25" customHeight="1">
      <c r="A16" s="126"/>
      <c r="B16" s="180"/>
      <c r="C16" s="68" t="str">
        <f>IF(입력!B48=0,"",입력!B48)</f>
        <v/>
      </c>
      <c r="D16" s="108" t="str">
        <f>IF(입력!C48=0,"",입력!C48)</f>
        <v/>
      </c>
      <c r="E16" s="109"/>
      <c r="F16" s="109"/>
      <c r="G16" s="109"/>
      <c r="H16" s="108" t="str">
        <f>IF(입력!D48=0,"",입력!D48)</f>
        <v/>
      </c>
      <c r="I16" s="109"/>
      <c r="J16" s="168"/>
    </row>
    <row r="17" spans="1:10" ht="17.25" customHeight="1">
      <c r="A17" s="114">
        <v>7</v>
      </c>
      <c r="B17" s="117" t="s">
        <v>107</v>
      </c>
      <c r="C17" s="46" t="s">
        <v>30</v>
      </c>
      <c r="D17" s="48" t="str">
        <f>IF(입력!$B$51=출력!E17,"■","□")</f>
        <v>■</v>
      </c>
      <c r="E17" s="174" t="str">
        <f>입력!A2</f>
        <v>건축계획 및 설계</v>
      </c>
      <c r="F17" s="174"/>
      <c r="G17" s="48" t="str">
        <f>IF(입력!$B$51=출력!H17,"■","□")</f>
        <v>□</v>
      </c>
      <c r="H17" s="49" t="str">
        <f>입력!A3</f>
        <v>도시계획</v>
      </c>
      <c r="I17" s="48" t="str">
        <f>IF(입력!$B$51=출력!J17,"■","□")</f>
        <v>□</v>
      </c>
      <c r="J17" s="50" t="str">
        <f>입력!A4</f>
        <v>조경</v>
      </c>
    </row>
    <row r="18" spans="1:10" ht="17.25" customHeight="1">
      <c r="A18" s="115"/>
      <c r="B18" s="118"/>
      <c r="C18" s="169" t="s">
        <v>28</v>
      </c>
      <c r="D18" s="22" t="str">
        <f>IF(입력!$B$52=출력!E18,"■","□")</f>
        <v>■</v>
      </c>
      <c r="E18" s="175" t="s">
        <v>220</v>
      </c>
      <c r="F18" s="175"/>
      <c r="G18" s="175"/>
      <c r="H18" s="175"/>
      <c r="I18" s="175"/>
      <c r="J18" s="176"/>
    </row>
    <row r="19" spans="1:10" ht="17.25" customHeight="1">
      <c r="A19" s="115"/>
      <c r="B19" s="118"/>
      <c r="C19" s="170"/>
      <c r="D19" s="23" t="str">
        <f>IF(입력!$B$52=출력!E19,"■","□")</f>
        <v>□</v>
      </c>
      <c r="E19" s="177" t="s">
        <v>219</v>
      </c>
      <c r="F19" s="177"/>
      <c r="G19" s="177"/>
      <c r="H19" s="177"/>
      <c r="I19" s="177"/>
      <c r="J19" s="178"/>
    </row>
    <row r="20" spans="1:10" ht="17.25" customHeight="1">
      <c r="A20" s="115"/>
      <c r="B20" s="118"/>
      <c r="C20" s="170"/>
      <c r="D20" s="23" t="str">
        <f>IF(입력!$B$52=출력!E20,"■","□")</f>
        <v>□</v>
      </c>
      <c r="E20" s="177" t="s">
        <v>223</v>
      </c>
      <c r="F20" s="177"/>
      <c r="G20" s="177"/>
      <c r="H20" s="177"/>
      <c r="I20" s="177"/>
      <c r="J20" s="178"/>
    </row>
    <row r="21" spans="1:10" ht="17.25" customHeight="1">
      <c r="A21" s="115"/>
      <c r="B21" s="118"/>
      <c r="C21" s="170"/>
      <c r="D21" s="23" t="str">
        <f>IF(입력!$B$52=출력!E21,"■","□")</f>
        <v>□</v>
      </c>
      <c r="E21" s="177" t="s">
        <v>225</v>
      </c>
      <c r="F21" s="177"/>
      <c r="G21" s="177"/>
      <c r="H21" s="177"/>
      <c r="I21" s="177"/>
      <c r="J21" s="178"/>
    </row>
    <row r="22" spans="1:10" ht="17.25" customHeight="1">
      <c r="A22" s="126"/>
      <c r="B22" s="21" t="s">
        <v>29</v>
      </c>
      <c r="C22" s="122"/>
      <c r="D22" s="24" t="str">
        <f>IF(입력!$B$52=출력!E22,"■","□")</f>
        <v>□</v>
      </c>
      <c r="E22" s="184" t="s">
        <v>227</v>
      </c>
      <c r="F22" s="184"/>
      <c r="G22" s="184"/>
      <c r="H22" s="184"/>
      <c r="I22" s="184"/>
      <c r="J22" s="185"/>
    </row>
    <row r="23" spans="1:10" ht="17.25" customHeight="1">
      <c r="A23" s="114">
        <v>8</v>
      </c>
      <c r="B23" s="165" t="s">
        <v>1</v>
      </c>
      <c r="C23" s="120" t="s">
        <v>31</v>
      </c>
      <c r="D23" s="123"/>
      <c r="E23" s="123"/>
      <c r="F23" s="122" t="s">
        <v>100</v>
      </c>
      <c r="G23" s="166"/>
      <c r="H23" s="167" t="s">
        <v>17</v>
      </c>
      <c r="I23" s="167"/>
      <c r="J23" s="82" t="s">
        <v>32</v>
      </c>
    </row>
    <row r="24" spans="1:10" ht="17.25" customHeight="1">
      <c r="A24" s="115"/>
      <c r="B24" s="128"/>
      <c r="C24" s="51">
        <f>IF(입력!B56=0,"",입력!B56)</f>
        <v>41275</v>
      </c>
      <c r="D24" s="52" t="s">
        <v>99</v>
      </c>
      <c r="E24" s="51" t="str">
        <f>IF(입력!C56=0,"",입력!C56)</f>
        <v>현재</v>
      </c>
      <c r="F24" s="108" t="str">
        <f>IF(입력!D56=0,"",입력!D56)</f>
        <v>서해지방해양경찰청</v>
      </c>
      <c r="G24" s="109"/>
      <c r="H24" s="110" t="str">
        <f>IF(입력!E56=0,"",입력!E56)</f>
        <v>사무관</v>
      </c>
      <c r="I24" s="110"/>
      <c r="J24" s="53" t="str">
        <f>IF(입력!F56=0,"",입력!F56)</f>
        <v>사업관리</v>
      </c>
    </row>
    <row r="25" spans="1:10" ht="17.25" customHeight="1">
      <c r="A25" s="115"/>
      <c r="B25" s="128"/>
      <c r="C25" s="51">
        <f>IF(입력!B57=0,"",입력!B57)</f>
        <v>40544</v>
      </c>
      <c r="D25" s="52" t="s">
        <v>99</v>
      </c>
      <c r="E25" s="51">
        <f>IF(입력!C57=0,"",입력!C57)</f>
        <v>40909</v>
      </c>
      <c r="F25" s="108" t="str">
        <f>IF(입력!D57=0,"",입력!D57)</f>
        <v>11사무소</v>
      </c>
      <c r="G25" s="109"/>
      <c r="H25" s="110" t="str">
        <f>IF(입력!E57=0,"",입력!E57)</f>
        <v>팀장</v>
      </c>
      <c r="I25" s="110"/>
      <c r="J25" s="53" t="str">
        <f>IF(입력!F57=0,"",입력!F57)</f>
        <v>건축설계</v>
      </c>
    </row>
    <row r="26" spans="1:10" ht="17.25" customHeight="1">
      <c r="A26" s="115"/>
      <c r="B26" s="128"/>
      <c r="C26" s="51">
        <f>IF(입력!B58=0,"",입력!B58)</f>
        <v>39814</v>
      </c>
      <c r="D26" s="52" t="s">
        <v>99</v>
      </c>
      <c r="E26" s="51">
        <f>IF(입력!C58=0,"",입력!C58)</f>
        <v>40460</v>
      </c>
      <c r="F26" s="108" t="str">
        <f>IF(입력!D58=0,"",입력!D58)</f>
        <v>22사무소</v>
      </c>
      <c r="G26" s="109"/>
      <c r="H26" s="110" t="str">
        <f>IF(입력!E58=0,"",입력!E58)</f>
        <v>대리</v>
      </c>
      <c r="I26" s="110"/>
      <c r="J26" s="53" t="str">
        <f>IF(입력!F58=0,"",입력!F58)</f>
        <v>건축설계</v>
      </c>
    </row>
    <row r="27" spans="1:10" ht="17.25" customHeight="1">
      <c r="A27" s="126"/>
      <c r="B27" s="129"/>
      <c r="C27" s="135" t="s">
        <v>140</v>
      </c>
      <c r="D27" s="136"/>
      <c r="E27" s="136"/>
      <c r="F27" s="136"/>
      <c r="G27" s="136"/>
      <c r="H27" s="145"/>
      <c r="I27" s="145"/>
      <c r="J27" s="164"/>
    </row>
    <row r="28" spans="1:10" ht="17.25" customHeight="1">
      <c r="A28" s="114">
        <v>9</v>
      </c>
      <c r="B28" s="117" t="s">
        <v>108</v>
      </c>
      <c r="C28" s="120" t="s">
        <v>33</v>
      </c>
      <c r="D28" s="121"/>
      <c r="E28" s="121"/>
      <c r="F28" s="122" t="s">
        <v>101</v>
      </c>
      <c r="G28" s="123"/>
      <c r="H28" s="124" t="s">
        <v>34</v>
      </c>
      <c r="I28" s="124"/>
      <c r="J28" s="25" t="s">
        <v>32</v>
      </c>
    </row>
    <row r="29" spans="1:10" ht="17.25" customHeight="1">
      <c r="A29" s="115"/>
      <c r="B29" s="118"/>
      <c r="C29" s="51">
        <f>IF(입력!B79=0,"",입력!B79)</f>
        <v>39448</v>
      </c>
      <c r="D29" s="52" t="s">
        <v>99</v>
      </c>
      <c r="E29" s="51">
        <f>IF(입력!C79=0,"",입력!C79)</f>
        <v>40909</v>
      </c>
      <c r="F29" s="108" t="str">
        <f>IF(입력!D79=0,"",입력!D79)</f>
        <v>ㅇㅇ위원회</v>
      </c>
      <c r="G29" s="109"/>
      <c r="H29" s="110" t="str">
        <f>IF(입력!E79=0,"",입력!E79)</f>
        <v>국토교통부</v>
      </c>
      <c r="I29" s="110"/>
      <c r="J29" s="53" t="str">
        <f>IF(입력!F79=0,"",입력!F79)</f>
        <v>ㅇㅇ심의</v>
      </c>
    </row>
    <row r="30" spans="1:10" ht="17.25" customHeight="1">
      <c r="A30" s="115"/>
      <c r="B30" s="118"/>
      <c r="C30" s="51">
        <f>IF(입력!B80=0,"",입력!B80)</f>
        <v>39449</v>
      </c>
      <c r="D30" s="52" t="s">
        <v>99</v>
      </c>
      <c r="E30" s="51">
        <f>IF(입력!C80=0,"",입력!C80)</f>
        <v>40910</v>
      </c>
      <c r="F30" s="108" t="str">
        <f>IF(입력!D80=0,"",입력!D80)</f>
        <v>ㅇㅇ위원회</v>
      </c>
      <c r="G30" s="109"/>
      <c r="H30" s="110" t="str">
        <f>IF(입력!E80=0,"",입력!E80)</f>
        <v>국토교통부</v>
      </c>
      <c r="I30" s="110"/>
      <c r="J30" s="53" t="str">
        <f>IF(입력!F80=0,"",입력!F80)</f>
        <v>ㅇㅇ심의</v>
      </c>
    </row>
    <row r="31" spans="1:10" ht="17.25" customHeight="1">
      <c r="A31" s="115"/>
      <c r="B31" s="118"/>
      <c r="C31" s="51">
        <f>IF(입력!B81=0,"",입력!B81)</f>
        <v>39450</v>
      </c>
      <c r="D31" s="52" t="s">
        <v>99</v>
      </c>
      <c r="E31" s="51">
        <f>IF(입력!C81=0,"",입력!C81)</f>
        <v>40911</v>
      </c>
      <c r="F31" s="108">
        <f>IF(입력!D81=0,"",입력!D81)</f>
        <v>11</v>
      </c>
      <c r="G31" s="109"/>
      <c r="H31" s="110" t="str">
        <f>IF(입력!E81=0,"",입력!E81)</f>
        <v>11기관</v>
      </c>
      <c r="I31" s="110"/>
      <c r="J31" s="53" t="str">
        <f>IF(입력!F81=0,"",입력!F81)</f>
        <v>11심의</v>
      </c>
    </row>
    <row r="32" spans="1:10" ht="17.25" customHeight="1">
      <c r="A32" s="126"/>
      <c r="B32" s="180"/>
      <c r="C32" s="135" t="s">
        <v>140</v>
      </c>
      <c r="D32" s="136"/>
      <c r="E32" s="136"/>
      <c r="F32" s="136"/>
      <c r="G32" s="136"/>
      <c r="H32" s="137"/>
      <c r="I32" s="137"/>
      <c r="J32" s="138"/>
    </row>
    <row r="33" spans="1:10" ht="17.25" customHeight="1">
      <c r="A33" s="139" t="s">
        <v>35</v>
      </c>
      <c r="B33" s="121"/>
      <c r="C33" s="121"/>
      <c r="D33" s="121"/>
      <c r="E33" s="121"/>
      <c r="F33" s="121"/>
      <c r="G33" s="121"/>
      <c r="H33" s="121"/>
      <c r="I33" s="121"/>
      <c r="J33" s="140"/>
    </row>
    <row r="34" spans="1:10">
      <c r="A34" s="141" t="s">
        <v>36</v>
      </c>
      <c r="B34" s="142"/>
      <c r="C34" s="142"/>
      <c r="D34" s="142"/>
      <c r="E34" s="142"/>
      <c r="F34" s="142"/>
      <c r="G34" s="143"/>
      <c r="H34" s="152">
        <f>입력!B101</f>
        <v>46218</v>
      </c>
      <c r="I34" s="153"/>
      <c r="J34" s="154"/>
    </row>
    <row r="35" spans="1:10" ht="131.25" customHeight="1">
      <c r="A35" s="144" t="s">
        <v>247</v>
      </c>
      <c r="B35" s="145"/>
      <c r="C35" s="145"/>
      <c r="D35" s="145"/>
      <c r="E35" s="145"/>
      <c r="F35" s="145"/>
      <c r="G35" s="128"/>
      <c r="H35" s="147" t="str">
        <f>"작성자 :  "&amp;입력!B102</f>
        <v>작성자 :  이해경</v>
      </c>
      <c r="I35" s="148"/>
      <c r="J35" s="20" t="s">
        <v>139</v>
      </c>
    </row>
    <row r="36" spans="1:10">
      <c r="A36" s="115" t="s">
        <v>37</v>
      </c>
      <c r="B36" s="146"/>
      <c r="C36" s="146"/>
      <c r="D36" s="146"/>
      <c r="E36" s="146"/>
      <c r="F36" s="146"/>
      <c r="G36" s="118"/>
      <c r="H36" s="155"/>
      <c r="I36" s="156"/>
      <c r="J36" s="157"/>
    </row>
    <row r="37" spans="1:10">
      <c r="A37" s="144" t="s">
        <v>38</v>
      </c>
      <c r="B37" s="145"/>
      <c r="C37" s="145"/>
      <c r="D37" s="145"/>
      <c r="E37" s="145"/>
      <c r="F37" s="145"/>
      <c r="G37" s="128"/>
      <c r="H37" s="158"/>
      <c r="I37" s="159"/>
      <c r="J37" s="160"/>
    </row>
    <row r="38" spans="1:10" ht="17.25" thickBot="1">
      <c r="A38" s="149" t="s">
        <v>39</v>
      </c>
      <c r="B38" s="150"/>
      <c r="C38" s="150"/>
      <c r="D38" s="150"/>
      <c r="E38" s="150"/>
      <c r="F38" s="150"/>
      <c r="G38" s="151"/>
      <c r="H38" s="161" t="s">
        <v>246</v>
      </c>
      <c r="I38" s="162"/>
      <c r="J38" s="163"/>
    </row>
    <row r="40" spans="1:10" ht="39" customHeight="1" thickBot="1">
      <c r="A40" s="134" t="s">
        <v>141</v>
      </c>
      <c r="B40" s="134"/>
      <c r="C40" s="134"/>
      <c r="D40" s="134"/>
      <c r="E40" s="134"/>
      <c r="F40" s="134"/>
      <c r="G40" s="134"/>
      <c r="H40" s="134"/>
      <c r="I40" s="134"/>
      <c r="J40" s="134"/>
    </row>
    <row r="41" spans="1:10" ht="18.75" customHeight="1">
      <c r="A41" s="125">
        <v>8</v>
      </c>
      <c r="B41" s="127" t="s">
        <v>1</v>
      </c>
      <c r="C41" s="130" t="s">
        <v>31</v>
      </c>
      <c r="D41" s="131"/>
      <c r="E41" s="131"/>
      <c r="F41" s="130" t="s">
        <v>52</v>
      </c>
      <c r="G41" s="132"/>
      <c r="H41" s="133" t="s">
        <v>17</v>
      </c>
      <c r="I41" s="133"/>
      <c r="J41" s="58" t="s">
        <v>32</v>
      </c>
    </row>
    <row r="42" spans="1:10" ht="18.75" customHeight="1">
      <c r="A42" s="115"/>
      <c r="B42" s="128"/>
      <c r="C42" s="51">
        <f>IF(입력!B59=0,"",입력!B59)</f>
        <v>37651</v>
      </c>
      <c r="D42" s="52" t="s">
        <v>99</v>
      </c>
      <c r="E42" s="51">
        <f>IF(입력!C59=0,"",입력!C59)</f>
        <v>39598</v>
      </c>
      <c r="F42" s="108" t="str">
        <f>IF(입력!D59=0,"",입력!D59)</f>
        <v>33사무소</v>
      </c>
      <c r="G42" s="109"/>
      <c r="H42" s="110" t="str">
        <f>IF(입력!E59=0,"",입력!E59)</f>
        <v>사원</v>
      </c>
      <c r="I42" s="110"/>
      <c r="J42" s="53" t="str">
        <f>IF(입력!F59=0,"",입력!F59)</f>
        <v>건축설계</v>
      </c>
    </row>
    <row r="43" spans="1:10" ht="18.75" customHeight="1">
      <c r="A43" s="115"/>
      <c r="B43" s="128"/>
      <c r="C43" s="51" t="str">
        <f>IF(입력!B60=0,"",입력!B60)</f>
        <v/>
      </c>
      <c r="D43" s="52" t="s">
        <v>99</v>
      </c>
      <c r="E43" s="51" t="str">
        <f>IF(입력!C60=0,"",입력!C60)</f>
        <v/>
      </c>
      <c r="F43" s="108" t="str">
        <f>IF(입력!D60=0,"",입력!D60)</f>
        <v/>
      </c>
      <c r="G43" s="109"/>
      <c r="H43" s="110" t="str">
        <f>IF(입력!E60=0,"",입력!E60)</f>
        <v/>
      </c>
      <c r="I43" s="110"/>
      <c r="J43" s="53" t="str">
        <f>IF(입력!F60=0,"",입력!F60)</f>
        <v/>
      </c>
    </row>
    <row r="44" spans="1:10" ht="18.75" customHeight="1">
      <c r="A44" s="115"/>
      <c r="B44" s="128"/>
      <c r="C44" s="51" t="str">
        <f>IF(입력!B61=0,"",입력!B61)</f>
        <v/>
      </c>
      <c r="D44" s="52" t="s">
        <v>99</v>
      </c>
      <c r="E44" s="51" t="str">
        <f>IF(입력!C61=0,"",입력!C61)</f>
        <v/>
      </c>
      <c r="F44" s="108" t="str">
        <f>IF(입력!D61=0,"",입력!D61)</f>
        <v/>
      </c>
      <c r="G44" s="109"/>
      <c r="H44" s="110" t="str">
        <f>IF(입력!E61=0,"",입력!E61)</f>
        <v/>
      </c>
      <c r="I44" s="110"/>
      <c r="J44" s="53" t="str">
        <f>IF(입력!F61=0,"",입력!F61)</f>
        <v/>
      </c>
    </row>
    <row r="45" spans="1:10" ht="18.75" customHeight="1">
      <c r="A45" s="115"/>
      <c r="B45" s="128"/>
      <c r="C45" s="51" t="str">
        <f>IF(입력!B62=0,"",입력!B62)</f>
        <v/>
      </c>
      <c r="D45" s="52" t="s">
        <v>99</v>
      </c>
      <c r="E45" s="51" t="str">
        <f>IF(입력!C62=0,"",입력!C62)</f>
        <v/>
      </c>
      <c r="F45" s="108" t="str">
        <f>IF(입력!D62=0,"",입력!D62)</f>
        <v/>
      </c>
      <c r="G45" s="109"/>
      <c r="H45" s="110" t="str">
        <f>IF(입력!E62=0,"",입력!E62)</f>
        <v/>
      </c>
      <c r="I45" s="110"/>
      <c r="J45" s="53" t="str">
        <f>IF(입력!F62=0,"",입력!F62)</f>
        <v/>
      </c>
    </row>
    <row r="46" spans="1:10" ht="18.75" customHeight="1">
      <c r="A46" s="115"/>
      <c r="B46" s="128"/>
      <c r="C46" s="51" t="str">
        <f>IF(입력!B63=0,"",입력!B63)</f>
        <v/>
      </c>
      <c r="D46" s="52" t="s">
        <v>99</v>
      </c>
      <c r="E46" s="51" t="str">
        <f>IF(입력!C63=0,"",입력!C63)</f>
        <v/>
      </c>
      <c r="F46" s="108" t="str">
        <f>IF(입력!D63=0,"",입력!D63)</f>
        <v/>
      </c>
      <c r="G46" s="109"/>
      <c r="H46" s="110" t="str">
        <f>IF(입력!E63=0,"",입력!E63)</f>
        <v/>
      </c>
      <c r="I46" s="110"/>
      <c r="J46" s="53" t="str">
        <f>IF(입력!F63=0,"",입력!F63)</f>
        <v/>
      </c>
    </row>
    <row r="47" spans="1:10" ht="18.75" customHeight="1">
      <c r="A47" s="115"/>
      <c r="B47" s="128"/>
      <c r="C47" s="51" t="str">
        <f>IF(입력!B64=0,"",입력!B64)</f>
        <v/>
      </c>
      <c r="D47" s="52" t="s">
        <v>99</v>
      </c>
      <c r="E47" s="51" t="str">
        <f>IF(입력!C64=0,"",입력!C64)</f>
        <v/>
      </c>
      <c r="F47" s="108" t="str">
        <f>IF(입력!D64=0,"",입력!D64)</f>
        <v/>
      </c>
      <c r="G47" s="109"/>
      <c r="H47" s="110" t="str">
        <f>IF(입력!E64=0,"",입력!E64)</f>
        <v/>
      </c>
      <c r="I47" s="110"/>
      <c r="J47" s="53" t="str">
        <f>IF(입력!F64=0,"",입력!F64)</f>
        <v/>
      </c>
    </row>
    <row r="48" spans="1:10" ht="18.75" customHeight="1">
      <c r="A48" s="115"/>
      <c r="B48" s="128"/>
      <c r="C48" s="51" t="str">
        <f>IF(입력!B65=0,"",입력!B65)</f>
        <v/>
      </c>
      <c r="D48" s="52" t="s">
        <v>99</v>
      </c>
      <c r="E48" s="51" t="str">
        <f>IF(입력!C65=0,"",입력!C65)</f>
        <v/>
      </c>
      <c r="F48" s="108" t="str">
        <f>IF(입력!D65=0,"",입력!D65)</f>
        <v/>
      </c>
      <c r="G48" s="109"/>
      <c r="H48" s="110" t="str">
        <f>IF(입력!E65=0,"",입력!E65)</f>
        <v/>
      </c>
      <c r="I48" s="110"/>
      <c r="J48" s="53" t="str">
        <f>IF(입력!F65=0,"",입력!F65)</f>
        <v/>
      </c>
    </row>
    <row r="49" spans="1:10" ht="18.75" customHeight="1">
      <c r="A49" s="115"/>
      <c r="B49" s="128"/>
      <c r="C49" s="51" t="str">
        <f>IF(입력!B66=0,"",입력!B66)</f>
        <v/>
      </c>
      <c r="D49" s="52" t="s">
        <v>99</v>
      </c>
      <c r="E49" s="51" t="str">
        <f>IF(입력!C66=0,"",입력!C66)</f>
        <v/>
      </c>
      <c r="F49" s="108" t="str">
        <f>IF(입력!D66=0,"",입력!D66)</f>
        <v/>
      </c>
      <c r="G49" s="109"/>
      <c r="H49" s="110" t="str">
        <f>IF(입력!E66=0,"",입력!E66)</f>
        <v/>
      </c>
      <c r="I49" s="110"/>
      <c r="J49" s="53" t="str">
        <f>IF(입력!F66=0,"",입력!F66)</f>
        <v/>
      </c>
    </row>
    <row r="50" spans="1:10" ht="18.75" customHeight="1">
      <c r="A50" s="115"/>
      <c r="B50" s="128"/>
      <c r="C50" s="51" t="str">
        <f>IF(입력!B67=0,"",입력!B67)</f>
        <v/>
      </c>
      <c r="D50" s="52" t="s">
        <v>99</v>
      </c>
      <c r="E50" s="51" t="str">
        <f>IF(입력!C67=0,"",입력!C67)</f>
        <v/>
      </c>
      <c r="F50" s="108" t="str">
        <f>IF(입력!D67=0,"",입력!D67)</f>
        <v/>
      </c>
      <c r="G50" s="109"/>
      <c r="H50" s="110" t="str">
        <f>IF(입력!E67=0,"",입력!E67)</f>
        <v/>
      </c>
      <c r="I50" s="110"/>
      <c r="J50" s="53" t="str">
        <f>IF(입력!F67=0,"",입력!F67)</f>
        <v/>
      </c>
    </row>
    <row r="51" spans="1:10" ht="18.75" customHeight="1">
      <c r="A51" s="115"/>
      <c r="B51" s="128"/>
      <c r="C51" s="51" t="str">
        <f>IF(입력!B68=0,"",입력!B68)</f>
        <v/>
      </c>
      <c r="D51" s="52" t="s">
        <v>99</v>
      </c>
      <c r="E51" s="51" t="str">
        <f>IF(입력!C68=0,"",입력!C68)</f>
        <v/>
      </c>
      <c r="F51" s="108" t="str">
        <f>IF(입력!D68=0,"",입력!D68)</f>
        <v/>
      </c>
      <c r="G51" s="109"/>
      <c r="H51" s="110" t="str">
        <f>IF(입력!E68=0,"",입력!E68)</f>
        <v/>
      </c>
      <c r="I51" s="110"/>
      <c r="J51" s="53" t="str">
        <f>IF(입력!F68=0,"",입력!F68)</f>
        <v/>
      </c>
    </row>
    <row r="52" spans="1:10" ht="18.75" customHeight="1">
      <c r="A52" s="115"/>
      <c r="B52" s="128"/>
      <c r="C52" s="51" t="str">
        <f>IF(입력!B69=0,"",입력!B69)</f>
        <v/>
      </c>
      <c r="D52" s="52" t="s">
        <v>99</v>
      </c>
      <c r="E52" s="51" t="str">
        <f>IF(입력!C69=0,"",입력!C69)</f>
        <v/>
      </c>
      <c r="F52" s="108" t="str">
        <f>IF(입력!D69=0,"",입력!D69)</f>
        <v/>
      </c>
      <c r="G52" s="109"/>
      <c r="H52" s="110" t="str">
        <f>IF(입력!E69=0,"",입력!E69)</f>
        <v/>
      </c>
      <c r="I52" s="110"/>
      <c r="J52" s="53" t="str">
        <f>IF(입력!F69=0,"",입력!F69)</f>
        <v/>
      </c>
    </row>
    <row r="53" spans="1:10" ht="18.75" customHeight="1">
      <c r="A53" s="115"/>
      <c r="B53" s="128"/>
      <c r="C53" s="51" t="str">
        <f>IF(입력!B70=0,"",입력!B70)</f>
        <v/>
      </c>
      <c r="D53" s="52" t="s">
        <v>99</v>
      </c>
      <c r="E53" s="51" t="str">
        <f>IF(입력!C70=0,"",입력!C70)</f>
        <v/>
      </c>
      <c r="F53" s="108" t="str">
        <f>IF(입력!D70=0,"",입력!D70)</f>
        <v/>
      </c>
      <c r="G53" s="109"/>
      <c r="H53" s="110" t="str">
        <f>IF(입력!E70=0,"",입력!E70)</f>
        <v/>
      </c>
      <c r="I53" s="110"/>
      <c r="J53" s="53" t="str">
        <f>IF(입력!F70=0,"",입력!F70)</f>
        <v/>
      </c>
    </row>
    <row r="54" spans="1:10" ht="18.75" customHeight="1">
      <c r="A54" s="115"/>
      <c r="B54" s="128"/>
      <c r="C54" s="51" t="str">
        <f>IF(입력!B71=0,"",입력!B71)</f>
        <v/>
      </c>
      <c r="D54" s="52" t="s">
        <v>99</v>
      </c>
      <c r="E54" s="51" t="str">
        <f>IF(입력!C71=0,"",입력!C71)</f>
        <v/>
      </c>
      <c r="F54" s="108" t="str">
        <f>IF(입력!D71=0,"",입력!D71)</f>
        <v/>
      </c>
      <c r="G54" s="109"/>
      <c r="H54" s="110" t="str">
        <f>IF(입력!E71=0,"",입력!E71)</f>
        <v/>
      </c>
      <c r="I54" s="110"/>
      <c r="J54" s="53" t="str">
        <f>IF(입력!F71=0,"",입력!F71)</f>
        <v/>
      </c>
    </row>
    <row r="55" spans="1:10" ht="18.75" customHeight="1">
      <c r="A55" s="115"/>
      <c r="B55" s="128"/>
      <c r="C55" s="51" t="str">
        <f>IF(입력!B72=0,"",입력!B72)</f>
        <v/>
      </c>
      <c r="D55" s="52" t="s">
        <v>99</v>
      </c>
      <c r="E55" s="51" t="str">
        <f>IF(입력!C72=0,"",입력!C72)</f>
        <v/>
      </c>
      <c r="F55" s="108" t="str">
        <f>IF(입력!D72=0,"",입력!D72)</f>
        <v/>
      </c>
      <c r="G55" s="109"/>
      <c r="H55" s="110" t="str">
        <f>IF(입력!E72=0,"",입력!E72)</f>
        <v/>
      </c>
      <c r="I55" s="110"/>
      <c r="J55" s="53" t="str">
        <f>IF(입력!F72=0,"",입력!F72)</f>
        <v/>
      </c>
    </row>
    <row r="56" spans="1:10" ht="18.75" customHeight="1">
      <c r="A56" s="115"/>
      <c r="B56" s="128"/>
      <c r="C56" s="51" t="str">
        <f>IF(입력!B73=0,"",입력!B73)</f>
        <v/>
      </c>
      <c r="D56" s="52" t="s">
        <v>99</v>
      </c>
      <c r="E56" s="51" t="str">
        <f>IF(입력!C73=0,"",입력!C73)</f>
        <v/>
      </c>
      <c r="F56" s="108" t="str">
        <f>IF(입력!D73=0,"",입력!D73)</f>
        <v/>
      </c>
      <c r="G56" s="109"/>
      <c r="H56" s="110" t="str">
        <f>IF(입력!E73=0,"",입력!E73)</f>
        <v/>
      </c>
      <c r="I56" s="110"/>
      <c r="J56" s="53" t="str">
        <f>IF(입력!F73=0,"",입력!F73)</f>
        <v/>
      </c>
    </row>
    <row r="57" spans="1:10" ht="18.75" customHeight="1">
      <c r="A57" s="115"/>
      <c r="B57" s="128"/>
      <c r="C57" s="51" t="str">
        <f>IF(입력!B74=0,"",입력!B74)</f>
        <v/>
      </c>
      <c r="D57" s="52" t="s">
        <v>99</v>
      </c>
      <c r="E57" s="51" t="str">
        <f>IF(입력!C74=0,"",입력!C74)</f>
        <v/>
      </c>
      <c r="F57" s="108" t="str">
        <f>IF(입력!D74=0,"",입력!D74)</f>
        <v/>
      </c>
      <c r="G57" s="109"/>
      <c r="H57" s="110" t="str">
        <f>IF(입력!E74=0,"",입력!E74)</f>
        <v/>
      </c>
      <c r="I57" s="110"/>
      <c r="J57" s="53" t="str">
        <f>IF(입력!F74=0,"",입력!F74)</f>
        <v/>
      </c>
    </row>
    <row r="58" spans="1:10" ht="18.75" customHeight="1">
      <c r="A58" s="126"/>
      <c r="B58" s="129"/>
      <c r="C58" s="51" t="str">
        <f>IF(입력!B75=0,"",입력!B75)</f>
        <v/>
      </c>
      <c r="D58" s="52" t="s">
        <v>99</v>
      </c>
      <c r="E58" s="51" t="str">
        <f>IF(입력!C75=0,"",입력!C75)</f>
        <v/>
      </c>
      <c r="F58" s="108" t="str">
        <f>IF(입력!D75=0,"",입력!D75)</f>
        <v/>
      </c>
      <c r="G58" s="109"/>
      <c r="H58" s="110" t="str">
        <f>IF(입력!E75=0,"",입력!E75)</f>
        <v/>
      </c>
      <c r="I58" s="110"/>
      <c r="J58" s="53" t="str">
        <f>IF(입력!F75=0,"",입력!F75)</f>
        <v/>
      </c>
    </row>
    <row r="59" spans="1:10" ht="18.75" customHeight="1">
      <c r="A59" s="114">
        <v>9</v>
      </c>
      <c r="B59" s="117" t="s">
        <v>108</v>
      </c>
      <c r="C59" s="120" t="s">
        <v>33</v>
      </c>
      <c r="D59" s="121"/>
      <c r="E59" s="121"/>
      <c r="F59" s="122" t="s">
        <v>84</v>
      </c>
      <c r="G59" s="123"/>
      <c r="H59" s="124" t="s">
        <v>34</v>
      </c>
      <c r="I59" s="124"/>
      <c r="J59" s="25" t="s">
        <v>32</v>
      </c>
    </row>
    <row r="60" spans="1:10" ht="18.75" customHeight="1">
      <c r="A60" s="115"/>
      <c r="B60" s="118"/>
      <c r="C60" s="51">
        <f>IF(입력!B82=0,"",입력!B82)</f>
        <v>39451</v>
      </c>
      <c r="D60" s="52" t="s">
        <v>99</v>
      </c>
      <c r="E60" s="51">
        <f>IF(입력!C82=0,"",입력!C82)</f>
        <v>40912</v>
      </c>
      <c r="F60" s="108">
        <f>IF(입력!D82=0,"",입력!D82)</f>
        <v>22</v>
      </c>
      <c r="G60" s="109"/>
      <c r="H60" s="110" t="str">
        <f>IF(입력!E82=0,"",입력!E82)</f>
        <v>22기관</v>
      </c>
      <c r="I60" s="110"/>
      <c r="J60" s="53" t="str">
        <f>IF(입력!F82=0,"",입력!F82)</f>
        <v>22심의</v>
      </c>
    </row>
    <row r="61" spans="1:10" ht="18.75" customHeight="1">
      <c r="A61" s="115"/>
      <c r="B61" s="118"/>
      <c r="C61" s="51">
        <f>IF(입력!B83=0,"",입력!B83)</f>
        <v>39452</v>
      </c>
      <c r="D61" s="52" t="s">
        <v>99</v>
      </c>
      <c r="E61" s="51">
        <f>IF(입력!C83=0,"",입력!C83)</f>
        <v>40913</v>
      </c>
      <c r="F61" s="108">
        <f>IF(입력!D83=0,"",입력!D83)</f>
        <v>33</v>
      </c>
      <c r="G61" s="109"/>
      <c r="H61" s="110" t="str">
        <f>IF(입력!E83=0,"",입력!E83)</f>
        <v>33기관</v>
      </c>
      <c r="I61" s="110"/>
      <c r="J61" s="53" t="str">
        <f>IF(입력!F83=0,"",입력!F83)</f>
        <v>33심의</v>
      </c>
    </row>
    <row r="62" spans="1:10" ht="18.75" customHeight="1">
      <c r="A62" s="115"/>
      <c r="B62" s="118"/>
      <c r="C62" s="51" t="str">
        <f>IF(입력!B84=0,"",입력!B84)</f>
        <v/>
      </c>
      <c r="D62" s="52" t="s">
        <v>99</v>
      </c>
      <c r="E62" s="51" t="str">
        <f>IF(입력!C84=0,"",입력!C84)</f>
        <v/>
      </c>
      <c r="F62" s="108" t="str">
        <f>IF(입력!D84=0,"",입력!D84)</f>
        <v/>
      </c>
      <c r="G62" s="109"/>
      <c r="H62" s="110" t="str">
        <f>IF(입력!E84=0,"",입력!E84)</f>
        <v/>
      </c>
      <c r="I62" s="110"/>
      <c r="J62" s="53" t="str">
        <f>IF(입력!F84=0,"",입력!F84)</f>
        <v/>
      </c>
    </row>
    <row r="63" spans="1:10" ht="18.75" customHeight="1">
      <c r="A63" s="115"/>
      <c r="B63" s="118"/>
      <c r="C63" s="51" t="str">
        <f>IF(입력!B85=0,"",입력!B85)</f>
        <v/>
      </c>
      <c r="D63" s="52" t="s">
        <v>99</v>
      </c>
      <c r="E63" s="51" t="str">
        <f>IF(입력!C85=0,"",입력!C85)</f>
        <v/>
      </c>
      <c r="F63" s="108" t="str">
        <f>IF(입력!D85=0,"",입력!D85)</f>
        <v/>
      </c>
      <c r="G63" s="109"/>
      <c r="H63" s="110" t="str">
        <f>IF(입력!E85=0,"",입력!E85)</f>
        <v/>
      </c>
      <c r="I63" s="110"/>
      <c r="J63" s="53" t="str">
        <f>IF(입력!F85=0,"",입력!F85)</f>
        <v/>
      </c>
    </row>
    <row r="64" spans="1:10" ht="18.75" customHeight="1">
      <c r="A64" s="115"/>
      <c r="B64" s="118"/>
      <c r="C64" s="51" t="str">
        <f>IF(입력!B86=0,"",입력!B86)</f>
        <v/>
      </c>
      <c r="D64" s="52" t="s">
        <v>99</v>
      </c>
      <c r="E64" s="51" t="str">
        <f>IF(입력!C86=0,"",입력!C86)</f>
        <v/>
      </c>
      <c r="F64" s="108" t="str">
        <f>IF(입력!D86=0,"",입력!D86)</f>
        <v/>
      </c>
      <c r="G64" s="109"/>
      <c r="H64" s="110" t="str">
        <f>IF(입력!E86=0,"",입력!E86)</f>
        <v/>
      </c>
      <c r="I64" s="110"/>
      <c r="J64" s="53" t="str">
        <f>IF(입력!F86=0,"",입력!F86)</f>
        <v/>
      </c>
    </row>
    <row r="65" spans="1:10" ht="18.75" customHeight="1">
      <c r="A65" s="115"/>
      <c r="B65" s="118"/>
      <c r="C65" s="51" t="str">
        <f>IF(입력!B87=0,"",입력!B87)</f>
        <v/>
      </c>
      <c r="D65" s="52" t="s">
        <v>99</v>
      </c>
      <c r="E65" s="51" t="str">
        <f>IF(입력!C87=0,"",입력!C87)</f>
        <v/>
      </c>
      <c r="F65" s="108" t="str">
        <f>IF(입력!D87=0,"",입력!D87)</f>
        <v/>
      </c>
      <c r="G65" s="109"/>
      <c r="H65" s="110" t="str">
        <f>IF(입력!E87=0,"",입력!E87)</f>
        <v/>
      </c>
      <c r="I65" s="110"/>
      <c r="J65" s="53" t="str">
        <f>IF(입력!F87=0,"",입력!F87)</f>
        <v/>
      </c>
    </row>
    <row r="66" spans="1:10" ht="18.75" customHeight="1">
      <c r="A66" s="115"/>
      <c r="B66" s="118"/>
      <c r="C66" s="51" t="str">
        <f>IF(입력!B88=0,"",입력!B88)</f>
        <v/>
      </c>
      <c r="D66" s="52" t="s">
        <v>99</v>
      </c>
      <c r="E66" s="51" t="str">
        <f>IF(입력!C88=0,"",입력!C88)</f>
        <v/>
      </c>
      <c r="F66" s="108" t="str">
        <f>IF(입력!D88=0,"",입력!D88)</f>
        <v/>
      </c>
      <c r="G66" s="109"/>
      <c r="H66" s="110" t="str">
        <f>IF(입력!E88=0,"",입력!E88)</f>
        <v/>
      </c>
      <c r="I66" s="110"/>
      <c r="J66" s="53" t="str">
        <f>IF(입력!F88=0,"",입력!F88)</f>
        <v/>
      </c>
    </row>
    <row r="67" spans="1:10" ht="18.75" customHeight="1">
      <c r="A67" s="115"/>
      <c r="B67" s="118"/>
      <c r="C67" s="51" t="str">
        <f>IF(입력!B89=0,"",입력!B89)</f>
        <v/>
      </c>
      <c r="D67" s="52" t="s">
        <v>99</v>
      </c>
      <c r="E67" s="51" t="str">
        <f>IF(입력!C89=0,"",입력!C89)</f>
        <v/>
      </c>
      <c r="F67" s="108" t="str">
        <f>IF(입력!D89=0,"",입력!D89)</f>
        <v/>
      </c>
      <c r="G67" s="109"/>
      <c r="H67" s="110" t="str">
        <f>IF(입력!E89=0,"",입력!E89)</f>
        <v/>
      </c>
      <c r="I67" s="110"/>
      <c r="J67" s="53" t="str">
        <f>IF(입력!F89=0,"",입력!F89)</f>
        <v/>
      </c>
    </row>
    <row r="68" spans="1:10" ht="18.75" customHeight="1">
      <c r="A68" s="115"/>
      <c r="B68" s="118"/>
      <c r="C68" s="51" t="str">
        <f>IF(입력!B90=0,"",입력!B90)</f>
        <v/>
      </c>
      <c r="D68" s="52" t="s">
        <v>99</v>
      </c>
      <c r="E68" s="51" t="str">
        <f>IF(입력!C90=0,"",입력!C90)</f>
        <v/>
      </c>
      <c r="F68" s="108" t="str">
        <f>IF(입력!D90=0,"",입력!D90)</f>
        <v/>
      </c>
      <c r="G68" s="109"/>
      <c r="H68" s="110" t="str">
        <f>IF(입력!E90=0,"",입력!E90)</f>
        <v/>
      </c>
      <c r="I68" s="110"/>
      <c r="J68" s="53" t="str">
        <f>IF(입력!F90=0,"",입력!F90)</f>
        <v/>
      </c>
    </row>
    <row r="69" spans="1:10" ht="18.75" customHeight="1">
      <c r="A69" s="115"/>
      <c r="B69" s="118"/>
      <c r="C69" s="51" t="str">
        <f>IF(입력!B91=0,"",입력!B91)</f>
        <v/>
      </c>
      <c r="D69" s="52" t="s">
        <v>99</v>
      </c>
      <c r="E69" s="51" t="str">
        <f>IF(입력!C91=0,"",입력!C91)</f>
        <v/>
      </c>
      <c r="F69" s="108" t="str">
        <f>IF(입력!D91=0,"",입력!D91)</f>
        <v/>
      </c>
      <c r="G69" s="109"/>
      <c r="H69" s="110" t="str">
        <f>IF(입력!E91=0,"",입력!E91)</f>
        <v/>
      </c>
      <c r="I69" s="110"/>
      <c r="J69" s="53" t="str">
        <f>IF(입력!F91=0,"",입력!F91)</f>
        <v/>
      </c>
    </row>
    <row r="70" spans="1:10" ht="18.75" customHeight="1">
      <c r="A70" s="115"/>
      <c r="B70" s="118"/>
      <c r="C70" s="51" t="str">
        <f>IF(입력!B92=0,"",입력!B92)</f>
        <v/>
      </c>
      <c r="D70" s="52" t="s">
        <v>99</v>
      </c>
      <c r="E70" s="51" t="str">
        <f>IF(입력!C92=0,"",입력!C92)</f>
        <v/>
      </c>
      <c r="F70" s="108" t="str">
        <f>IF(입력!D92=0,"",입력!D92)</f>
        <v/>
      </c>
      <c r="G70" s="109"/>
      <c r="H70" s="110" t="str">
        <f>IF(입력!E92=0,"",입력!E92)</f>
        <v/>
      </c>
      <c r="I70" s="110"/>
      <c r="J70" s="53" t="str">
        <f>IF(입력!F92=0,"",입력!F92)</f>
        <v/>
      </c>
    </row>
    <row r="71" spans="1:10" ht="18.75" customHeight="1">
      <c r="A71" s="115"/>
      <c r="B71" s="118"/>
      <c r="C71" s="51" t="str">
        <f>IF(입력!B93=0,"",입력!B93)</f>
        <v/>
      </c>
      <c r="D71" s="52" t="s">
        <v>99</v>
      </c>
      <c r="E71" s="51" t="str">
        <f>IF(입력!C93=0,"",입력!C93)</f>
        <v/>
      </c>
      <c r="F71" s="108" t="str">
        <f>IF(입력!D93=0,"",입력!D93)</f>
        <v/>
      </c>
      <c r="G71" s="109"/>
      <c r="H71" s="110" t="str">
        <f>IF(입력!E93=0,"",입력!E93)</f>
        <v/>
      </c>
      <c r="I71" s="110"/>
      <c r="J71" s="53" t="str">
        <f>IF(입력!F93=0,"",입력!F93)</f>
        <v/>
      </c>
    </row>
    <row r="72" spans="1:10" ht="18.75" customHeight="1">
      <c r="A72" s="115"/>
      <c r="B72" s="118"/>
      <c r="C72" s="51" t="str">
        <f>IF(입력!B94=0,"",입력!B94)</f>
        <v/>
      </c>
      <c r="D72" s="52" t="s">
        <v>99</v>
      </c>
      <c r="E72" s="51" t="str">
        <f>IF(입력!C94=0,"",입력!C94)</f>
        <v/>
      </c>
      <c r="F72" s="108" t="str">
        <f>IF(입력!D94=0,"",입력!D94)</f>
        <v/>
      </c>
      <c r="G72" s="109"/>
      <c r="H72" s="110" t="str">
        <f>IF(입력!E94=0,"",입력!E94)</f>
        <v/>
      </c>
      <c r="I72" s="110"/>
      <c r="J72" s="53" t="str">
        <f>IF(입력!F94=0,"",입력!F94)</f>
        <v/>
      </c>
    </row>
    <row r="73" spans="1:10" ht="18.75" customHeight="1">
      <c r="A73" s="115"/>
      <c r="B73" s="118"/>
      <c r="C73" s="51" t="str">
        <f>IF(입력!B95=0,"",입력!B95)</f>
        <v/>
      </c>
      <c r="D73" s="52" t="s">
        <v>99</v>
      </c>
      <c r="E73" s="51" t="str">
        <f>IF(입력!C95=0,"",입력!C95)</f>
        <v/>
      </c>
      <c r="F73" s="108" t="str">
        <f>IF(입력!D95=0,"",입력!D95)</f>
        <v/>
      </c>
      <c r="G73" s="109"/>
      <c r="H73" s="110" t="str">
        <f>IF(입력!E95=0,"",입력!E95)</f>
        <v/>
      </c>
      <c r="I73" s="110"/>
      <c r="J73" s="53" t="str">
        <f>IF(입력!F95=0,"",입력!F95)</f>
        <v/>
      </c>
    </row>
    <row r="74" spans="1:10" ht="18.75" customHeight="1">
      <c r="A74" s="115"/>
      <c r="B74" s="118"/>
      <c r="C74" s="51" t="str">
        <f>IF(입력!B96=0,"",입력!B96)</f>
        <v/>
      </c>
      <c r="D74" s="52" t="s">
        <v>99</v>
      </c>
      <c r="E74" s="51" t="str">
        <f>IF(입력!C96=0,"",입력!C96)</f>
        <v/>
      </c>
      <c r="F74" s="108" t="str">
        <f>IF(입력!D96=0,"",입력!D96)</f>
        <v/>
      </c>
      <c r="G74" s="109"/>
      <c r="H74" s="110" t="str">
        <f>IF(입력!E96=0,"",입력!E96)</f>
        <v/>
      </c>
      <c r="I74" s="110"/>
      <c r="J74" s="53" t="str">
        <f>IF(입력!F96=0,"",입력!F96)</f>
        <v/>
      </c>
    </row>
    <row r="75" spans="1:10" ht="18.75" customHeight="1">
      <c r="A75" s="115"/>
      <c r="B75" s="118"/>
      <c r="C75" s="51" t="str">
        <f>IF(입력!B97=0,"",입력!B97)</f>
        <v/>
      </c>
      <c r="D75" s="52" t="s">
        <v>99</v>
      </c>
      <c r="E75" s="51" t="str">
        <f>IF(입력!C97=0,"",입력!C97)</f>
        <v/>
      </c>
      <c r="F75" s="108" t="str">
        <f>IF(입력!D97=0,"",입력!D97)</f>
        <v/>
      </c>
      <c r="G75" s="109"/>
      <c r="H75" s="110" t="str">
        <f>IF(입력!E97=0,"",입력!E97)</f>
        <v/>
      </c>
      <c r="I75" s="110"/>
      <c r="J75" s="53" t="str">
        <f>IF(입력!F97=0,"",입력!F97)</f>
        <v/>
      </c>
    </row>
    <row r="76" spans="1:10" ht="18.75" customHeight="1" thickBot="1">
      <c r="A76" s="116"/>
      <c r="B76" s="119"/>
      <c r="C76" s="59" t="str">
        <f>IF(입력!B98=0,"",입력!B98)</f>
        <v/>
      </c>
      <c r="D76" s="60" t="s">
        <v>99</v>
      </c>
      <c r="E76" s="59" t="str">
        <f>IF(입력!C98=0,"",입력!C98)</f>
        <v/>
      </c>
      <c r="F76" s="111" t="str">
        <f>IF(입력!D98=0,"",입력!D98)</f>
        <v/>
      </c>
      <c r="G76" s="112"/>
      <c r="H76" s="113" t="str">
        <f>IF(입력!E98=0,"",입력!E98)</f>
        <v/>
      </c>
      <c r="I76" s="113"/>
      <c r="J76" s="61" t="str">
        <f>IF(입력!F98=0,"",입력!F98)</f>
        <v/>
      </c>
    </row>
  </sheetData>
  <sheetProtection formatCells="0" formatColumns="0" formatRows="0" insertColumns="0" insertRows="0" deleteColumns="0" deleteRows="0"/>
  <mergeCells count="164">
    <mergeCell ref="A1:J1"/>
    <mergeCell ref="B13:B16"/>
    <mergeCell ref="B17:B21"/>
    <mergeCell ref="B28:B32"/>
    <mergeCell ref="E21:J21"/>
    <mergeCell ref="E22:J22"/>
    <mergeCell ref="H9:I9"/>
    <mergeCell ref="H10:I10"/>
    <mergeCell ref="H11:I11"/>
    <mergeCell ref="H12:I12"/>
    <mergeCell ref="F10:G10"/>
    <mergeCell ref="F9:G9"/>
    <mergeCell ref="F11:G11"/>
    <mergeCell ref="F12:G12"/>
    <mergeCell ref="G2:H2"/>
    <mergeCell ref="C3:H3"/>
    <mergeCell ref="C2:E2"/>
    <mergeCell ref="G7:H7"/>
    <mergeCell ref="D8:H8"/>
    <mergeCell ref="G5:J5"/>
    <mergeCell ref="G6:J6"/>
    <mergeCell ref="D6:E6"/>
    <mergeCell ref="D4:E4"/>
    <mergeCell ref="D5:E5"/>
    <mergeCell ref="G4:H4"/>
    <mergeCell ref="D7:E7"/>
    <mergeCell ref="A4:A5"/>
    <mergeCell ref="B4:B5"/>
    <mergeCell ref="A9:A12"/>
    <mergeCell ref="B9:B12"/>
    <mergeCell ref="D9:E9"/>
    <mergeCell ref="D10:E10"/>
    <mergeCell ref="A6:A8"/>
    <mergeCell ref="B6:B8"/>
    <mergeCell ref="D11:E11"/>
    <mergeCell ref="D12:E12"/>
    <mergeCell ref="D16:G16"/>
    <mergeCell ref="H16:J16"/>
    <mergeCell ref="A17:A22"/>
    <mergeCell ref="C18:C22"/>
    <mergeCell ref="A13:A16"/>
    <mergeCell ref="D13:G13"/>
    <mergeCell ref="D14:G14"/>
    <mergeCell ref="D15:G15"/>
    <mergeCell ref="H13:J13"/>
    <mergeCell ref="H14:J14"/>
    <mergeCell ref="H15:J15"/>
    <mergeCell ref="E17:F17"/>
    <mergeCell ref="E18:J18"/>
    <mergeCell ref="E20:J20"/>
    <mergeCell ref="E19:J19"/>
    <mergeCell ref="F26:G26"/>
    <mergeCell ref="H26:I26"/>
    <mergeCell ref="H24:I24"/>
    <mergeCell ref="F25:G25"/>
    <mergeCell ref="H25:I25"/>
    <mergeCell ref="F24:G24"/>
    <mergeCell ref="C27:J27"/>
    <mergeCell ref="A28:A32"/>
    <mergeCell ref="C28:E28"/>
    <mergeCell ref="F28:G28"/>
    <mergeCell ref="H28:I28"/>
    <mergeCell ref="F29:G29"/>
    <mergeCell ref="A23:A27"/>
    <mergeCell ref="B23:B27"/>
    <mergeCell ref="C23:E23"/>
    <mergeCell ref="F23:G23"/>
    <mergeCell ref="H23:I23"/>
    <mergeCell ref="F31:G31"/>
    <mergeCell ref="H31:I31"/>
    <mergeCell ref="H29:I29"/>
    <mergeCell ref="F30:G30"/>
    <mergeCell ref="H30:I30"/>
    <mergeCell ref="A40:J40"/>
    <mergeCell ref="C32:J32"/>
    <mergeCell ref="A33:J33"/>
    <mergeCell ref="A34:G34"/>
    <mergeCell ref="A35:G35"/>
    <mergeCell ref="A36:G36"/>
    <mergeCell ref="H35:I35"/>
    <mergeCell ref="A38:G38"/>
    <mergeCell ref="H34:J34"/>
    <mergeCell ref="H36:J36"/>
    <mergeCell ref="H37:J37"/>
    <mergeCell ref="H38:J38"/>
    <mergeCell ref="A37:G37"/>
    <mergeCell ref="F43:G43"/>
    <mergeCell ref="H43:I43"/>
    <mergeCell ref="F57:G57"/>
    <mergeCell ref="H57:I57"/>
    <mergeCell ref="F58:G58"/>
    <mergeCell ref="H58:I58"/>
    <mergeCell ref="F44:G44"/>
    <mergeCell ref="H44:I44"/>
    <mergeCell ref="F48:G48"/>
    <mergeCell ref="H48:I48"/>
    <mergeCell ref="F49:G49"/>
    <mergeCell ref="H49:I49"/>
    <mergeCell ref="F51:G51"/>
    <mergeCell ref="H51:I51"/>
    <mergeCell ref="F50:G50"/>
    <mergeCell ref="H50:I50"/>
    <mergeCell ref="F45:G45"/>
    <mergeCell ref="H45:I45"/>
    <mergeCell ref="F56:G56"/>
    <mergeCell ref="H56:I56"/>
    <mergeCell ref="F46:G46"/>
    <mergeCell ref="H46:I46"/>
    <mergeCell ref="F47:G47"/>
    <mergeCell ref="H47:I47"/>
    <mergeCell ref="F52:G52"/>
    <mergeCell ref="H52:I52"/>
    <mergeCell ref="F53:G53"/>
    <mergeCell ref="H53:I53"/>
    <mergeCell ref="A59:A76"/>
    <mergeCell ref="B59:B76"/>
    <mergeCell ref="C59:E59"/>
    <mergeCell ref="F59:G59"/>
    <mergeCell ref="H59:I59"/>
    <mergeCell ref="F60:G60"/>
    <mergeCell ref="H60:I60"/>
    <mergeCell ref="F61:G61"/>
    <mergeCell ref="H61:I61"/>
    <mergeCell ref="F66:G66"/>
    <mergeCell ref="H66:I66"/>
    <mergeCell ref="F67:G67"/>
    <mergeCell ref="H67:I67"/>
    <mergeCell ref="A41:A58"/>
    <mergeCell ref="B41:B58"/>
    <mergeCell ref="C41:E41"/>
    <mergeCell ref="F41:G41"/>
    <mergeCell ref="H41:I41"/>
    <mergeCell ref="F42:G42"/>
    <mergeCell ref="H42:I42"/>
    <mergeCell ref="F68:G68"/>
    <mergeCell ref="H68:I68"/>
    <mergeCell ref="F69:G69"/>
    <mergeCell ref="H69:I69"/>
    <mergeCell ref="F70:G70"/>
    <mergeCell ref="H70:I70"/>
    <mergeCell ref="F54:G54"/>
    <mergeCell ref="H54:I54"/>
    <mergeCell ref="F55:G55"/>
    <mergeCell ref="H55:I55"/>
    <mergeCell ref="F64:G64"/>
    <mergeCell ref="H64:I64"/>
    <mergeCell ref="F65:G65"/>
    <mergeCell ref="H65:I65"/>
    <mergeCell ref="H63:I63"/>
    <mergeCell ref="F62:G62"/>
    <mergeCell ref="H62:I62"/>
    <mergeCell ref="F63:G63"/>
    <mergeCell ref="F74:G74"/>
    <mergeCell ref="H74:I74"/>
    <mergeCell ref="F75:G75"/>
    <mergeCell ref="H75:I75"/>
    <mergeCell ref="F76:G76"/>
    <mergeCell ref="H76:I76"/>
    <mergeCell ref="F71:G71"/>
    <mergeCell ref="H71:I71"/>
    <mergeCell ref="F72:G72"/>
    <mergeCell ref="H72:I72"/>
    <mergeCell ref="F73:G73"/>
    <mergeCell ref="H73:I73"/>
  </mergeCells>
  <phoneticPr fontId="1" type="noConversion"/>
  <printOptions horizontalCentered="1"/>
  <pageMargins left="0.39370078740157483" right="0.39370078740157483" top="0.55118110236220474" bottom="0.55118110236220474" header="0.31496062992125984" footer="0.31496062992125984"/>
  <pageSetup paperSize="9" scale="5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W3"/>
  <sheetViews>
    <sheetView zoomScaleNormal="100" zoomScaleSheetLayoutView="75" workbookViewId="0">
      <selection activeCell="H13" sqref="H13"/>
    </sheetView>
  </sheetViews>
  <sheetFormatPr defaultColWidth="9" defaultRowHeight="16.899999999999999"/>
  <cols>
    <col min="3" max="3" width="16.5" bestFit="1" customWidth="1"/>
    <col min="4" max="4" width="5.5" bestFit="1" customWidth="1"/>
    <col min="5" max="5" width="7.125" bestFit="1" customWidth="1"/>
    <col min="6" max="6" width="5.5" bestFit="1" customWidth="1"/>
    <col min="7" max="7" width="9.25" bestFit="1" customWidth="1"/>
    <col min="8" max="8" width="11.375" bestFit="1" customWidth="1"/>
    <col min="9" max="9" width="10.5" bestFit="1" customWidth="1"/>
    <col min="10" max="10" width="16.75" bestFit="1" customWidth="1"/>
    <col min="11" max="11" width="14.625" bestFit="1" customWidth="1"/>
    <col min="12" max="12" width="14.375" bestFit="1" customWidth="1"/>
    <col min="13" max="13" width="21.25" bestFit="1" customWidth="1"/>
    <col min="14" max="15" width="17.875" bestFit="1" customWidth="1"/>
    <col min="16" max="16" width="14.625" bestFit="1" customWidth="1"/>
    <col min="17" max="17" width="44.5" bestFit="1" customWidth="1"/>
    <col min="18" max="20" width="27.25" customWidth="1"/>
    <col min="21" max="23" width="15.125" bestFit="1" customWidth="1"/>
  </cols>
  <sheetData>
    <row r="1" spans="1:23" ht="17.25" thickBot="1">
      <c r="A1" s="90" t="s">
        <v>135</v>
      </c>
      <c r="B1" s="34" t="s">
        <v>229</v>
      </c>
      <c r="C1" s="91" t="s">
        <v>4</v>
      </c>
      <c r="D1" s="83" t="s">
        <v>118</v>
      </c>
      <c r="E1" s="32" t="s">
        <v>5</v>
      </c>
      <c r="F1" s="32" t="s">
        <v>3</v>
      </c>
      <c r="G1" s="33" t="s">
        <v>119</v>
      </c>
      <c r="H1" s="32" t="s">
        <v>120</v>
      </c>
      <c r="I1" s="32" t="s">
        <v>2</v>
      </c>
      <c r="J1" s="32" t="s">
        <v>121</v>
      </c>
      <c r="K1" s="32" t="s">
        <v>122</v>
      </c>
      <c r="L1" s="32" t="s">
        <v>123</v>
      </c>
      <c r="M1" s="32" t="s">
        <v>124</v>
      </c>
      <c r="N1" s="34" t="s">
        <v>127</v>
      </c>
      <c r="O1" s="34" t="s">
        <v>128</v>
      </c>
      <c r="P1" s="32" t="s">
        <v>125</v>
      </c>
      <c r="Q1" s="32" t="s">
        <v>126</v>
      </c>
      <c r="R1" s="34" t="s">
        <v>129</v>
      </c>
      <c r="S1" s="34" t="s">
        <v>130</v>
      </c>
      <c r="T1" s="34" t="s">
        <v>131</v>
      </c>
      <c r="U1" s="34" t="s">
        <v>132</v>
      </c>
      <c r="V1" s="34" t="s">
        <v>133</v>
      </c>
      <c r="W1" s="35" t="s">
        <v>134</v>
      </c>
    </row>
    <row r="2" spans="1:23" s="54" customFormat="1">
      <c r="C2" s="55" t="str">
        <f>입력!B51</f>
        <v>건축계획 및 설계</v>
      </c>
      <c r="E2" s="55" t="str">
        <f>입력!B14</f>
        <v>이해경</v>
      </c>
      <c r="F2" s="55" t="str">
        <f>입력!B15</f>
        <v>남</v>
      </c>
      <c r="G2" s="56" t="str">
        <f>TEXT(입력!B16,"yyyy")</f>
        <v>1980</v>
      </c>
      <c r="H2" s="55" t="str">
        <f>VLOOKUP(입력!B52,입력!$C$2:$D$6,2,0)</f>
        <v>제1호(건축사)</v>
      </c>
      <c r="I2" s="55" t="str">
        <f>입력!B30</f>
        <v>서해지방해양경찰청</v>
      </c>
      <c r="J2" s="55" t="str">
        <f>입력!B25</f>
        <v>010-1234-1234</v>
      </c>
      <c r="K2" s="54" t="str">
        <f>입력!B24</f>
        <v>000-000-0000</v>
      </c>
      <c r="L2" s="54" t="str">
        <f>IF(입력!B27=0,"",입력!B27)</f>
        <v/>
      </c>
      <c r="M2" s="54" t="str">
        <f>입력!B26</f>
        <v>aaa@korea.kr</v>
      </c>
      <c r="N2" s="55">
        <f>입력!I76</f>
        <v>21</v>
      </c>
      <c r="O2" s="57" t="str">
        <f>입력!B32</f>
        <v>과장</v>
      </c>
      <c r="P2" s="54">
        <f>입력!B35</f>
        <v>12345</v>
      </c>
      <c r="Q2" s="54" t="str">
        <f>입력!B36</f>
        <v>전남광주통합특별시</v>
      </c>
      <c r="R2" s="55" t="str">
        <f>IF(입력!C42=0,"",입력!C42&amp;"("&amp;입력!D42&amp;")")</f>
        <v/>
      </c>
      <c r="S2" s="55" t="str">
        <f>IF(입력!C41=0,"",입력!C41&amp;"("&amp;입력!D41&amp;")")</f>
        <v/>
      </c>
      <c r="T2" s="57" t="str">
        <f>입력!C40&amp;"("&amp;입력!D40&amp;")"</f>
        <v>ㅇㅇ대학교1(건축학1)</v>
      </c>
      <c r="U2" s="55" t="str">
        <f>IF(입력!C46=0,"",입력!C46)</f>
        <v>건축사</v>
      </c>
      <c r="V2" s="55" t="str">
        <f>IF(입력!C47=0,"",입력!C47)</f>
        <v/>
      </c>
      <c r="W2" s="55" t="str">
        <f>IF(입력!C48=0,"",입력!C48)</f>
        <v/>
      </c>
    </row>
    <row r="3" spans="1:23">
      <c r="R3" s="31"/>
      <c r="S3" s="31"/>
      <c r="T3" s="31"/>
      <c r="U3" s="31"/>
      <c r="V3" s="31"/>
      <c r="W3" s="31"/>
    </row>
  </sheetData>
  <phoneticPr fontId="1" type="noConversion"/>
  <pageMargins left="0.25" right="0.25" top="0.75" bottom="0.75" header="0.3" footer="0.3"/>
  <pageSetup paperSize="9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안내</vt:lpstr>
      <vt:lpstr>입력</vt:lpstr>
      <vt:lpstr>출력</vt:lpstr>
      <vt:lpstr>취합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규진 이</cp:lastModifiedBy>
  <cp:lastPrinted>2026-07-14T22:51:02Z</cp:lastPrinted>
  <dcterms:created xsi:type="dcterms:W3CDTF">2022-09-07T23:56:20Z</dcterms:created>
  <dcterms:modified xsi:type="dcterms:W3CDTF">2026-07-14T22:53:35Z</dcterms:modified>
</cp:coreProperties>
</file>